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tabRatio="680" activeTab="2"/>
  </bookViews>
  <sheets>
    <sheet name="Zał. nr 7 do SIWZ" sheetId="1" r:id="rId1"/>
    <sheet name="Pakiet nr 1" sheetId="2" r:id="rId2"/>
    <sheet name="Pakiet nr 2" sheetId="3" r:id="rId3"/>
    <sheet name="sytem zamk" sheetId="4" state="hidden" r:id="rId4"/>
    <sheet name="integra 400" sheetId="5" state="hidden" r:id="rId5"/>
  </sheets>
  <definedNames>
    <definedName name="_xlnm.Print_Area" localSheetId="4">'integra 400'!$A$2:$AE$70</definedName>
    <definedName name="_xlnm.Print_Area" localSheetId="3">'sytem zamk'!$A$2:$F$31</definedName>
  </definedNames>
  <calcPr fullCalcOnLoad="1"/>
</workbook>
</file>

<file path=xl/sharedStrings.xml><?xml version="1.0" encoding="utf-8"?>
<sst xmlns="http://schemas.openxmlformats.org/spreadsheetml/2006/main" count="633" uniqueCount="314">
  <si>
    <t>op</t>
  </si>
  <si>
    <t>ozn.</t>
  </si>
  <si>
    <t xml:space="preserve">Pojemniki na mocz o poj. całkowitej 120 -140 ml i użytkowej 100-120 ml z podziałką do 100 ml, zakręcane - kolor nakrętki dowolny. </t>
  </si>
  <si>
    <t>Barwniki, odczynniki laboratoryjne</t>
  </si>
  <si>
    <t>Odczynnik May Grunwalda gotowy do użycia</t>
  </si>
  <si>
    <t>Odczynnik Giemsy gotowy do użycia</t>
  </si>
  <si>
    <t>Odczynnik Mac Wiliama</t>
  </si>
  <si>
    <t>Barwnik do metody Grama - safranina</t>
  </si>
  <si>
    <t>Barwnik do metody Grama - lugol kompleks</t>
  </si>
  <si>
    <t>Barwnik do metody Grama - fiolet krystaliczny</t>
  </si>
  <si>
    <t>Cytrynian sodu 3.8 % op. jed. do 100 ml</t>
  </si>
  <si>
    <t>Oczynnik Nonne - Apelta</t>
  </si>
  <si>
    <t>Odczynnik Pandy' ego</t>
  </si>
  <si>
    <t>Odczynnik Samsona</t>
  </si>
  <si>
    <t>Odczynnik Rossina do 100 ml</t>
  </si>
  <si>
    <t>Barwnik do retykulocytów</t>
  </si>
  <si>
    <t>Utrwalacz w aerozolu preparatów cytologicznych 150 -  200 ml</t>
  </si>
  <si>
    <t>Jednorazowy sprzęt laboratoryjny</t>
  </si>
  <si>
    <t>Pisaki laboratoryjne wodoodporne - grubość linii 1 mm (kolor czarny, czerwony, zielony)</t>
  </si>
  <si>
    <t>Pisaki laboratoryjne wodoodporne - grubość linii 0,3 - 0,5 mm (kolor czarny, czerwony, zielony)</t>
  </si>
  <si>
    <t>Korki do probówek  o śr. 16 mm</t>
  </si>
  <si>
    <t>Szkiełka podstawowe z ciętymi krawędziami, gładkie 76 x 26 mm do badań in vitro</t>
  </si>
  <si>
    <t>Probówki z polipropylenu o poj. 3 ml</t>
  </si>
  <si>
    <t>Probówki z polipropylenu o pojemności 9-11 ml, okrągłodenne</t>
  </si>
  <si>
    <t xml:space="preserve">Probówki z polistyrenu o pojemności 9-11 ml okrągłodenne, bez znacznika </t>
  </si>
  <si>
    <t>Probówki z polistyrenu o pojemności 9-11 ml, stożkowe</t>
  </si>
  <si>
    <t>Probówki z polistyrenu o pojemności 9-11 ml, okrągłodenne, sterylne, z korkie wewnętrznym z PE, pakowane zbiorczo max. 100 szt.</t>
  </si>
  <si>
    <t>Szkiełka nakrywkowe 22x22 mm do badań in vitro</t>
  </si>
  <si>
    <t>Szkiełka nakrywkowe 24x24 mm</t>
  </si>
  <si>
    <t xml:space="preserve">Pojemniki z tworzywa, na odpady laboratoryjne i medyczne, pojemność 0,5-0,7 litra, wymiary śred. do 100 mm, wys. do 130 mm. </t>
  </si>
  <si>
    <t>Pojemniki na kał z polipropylenu z łopatką o pojemności 20-30 ml</t>
  </si>
  <si>
    <t xml:space="preserve">Pojemniki z PP, sterylne, indywidualnie pak., poj. 40-60 ml </t>
  </si>
  <si>
    <t>Ezy bakteriologiczne 10 mikrol, sterylne pak. po maksymalnie 20 szt</t>
  </si>
  <si>
    <t>Ezy bakteriologiczne 1 mikrol, sterylne pak. po maksymalnie 20 szt</t>
  </si>
  <si>
    <t xml:space="preserve">Kuwety makro z polistyrenu, poj. 2- 4,5 ml, dwie ściany optycznie gładkie </t>
  </si>
  <si>
    <r>
      <t xml:space="preserve">Kuwety półmikro z polistyrenu, poj. 0,5- 2,5 ml, dwie ściany optycznie gładkie. </t>
    </r>
    <r>
      <rPr>
        <b/>
        <sz val="12"/>
        <rFont val="Times New Roman"/>
        <family val="1"/>
      </rPr>
      <t>Zamawiający dopuszcza: kuwety o poj. 0,5 – 2,0 ml</t>
    </r>
  </si>
  <si>
    <t>Pipety Pasteura niesterylne z polietylenu, poj.1 ml, dług. 12-15 cm</t>
  </si>
  <si>
    <t>Płytki Petriego sterylne z polistyrenu z wentylacją śred. 90 mm sterylizowane radiacyjnie</t>
  </si>
  <si>
    <t>Wymazówki sterylne z tworzywa sztucznego w probówce, z podłożem transportowym Amie bez węgla.</t>
  </si>
  <si>
    <t>Wymazówki suche sterylne, w probówce transportowej</t>
  </si>
  <si>
    <t>Wymazówki suche sterylne, pakowane indywidualnie</t>
  </si>
  <si>
    <t>Bagietki laboratoryjne z polipropylenu (PP) dł. 120-200 mm średnica 3-4 mm</t>
  </si>
  <si>
    <r>
      <t xml:space="preserve">Jednorazowe nakłuwacze automatyczne, nożykowe gł. nacięcia 2 mm. </t>
    </r>
    <r>
      <rPr>
        <b/>
        <i/>
        <sz val="12"/>
        <rFont val="Times New Roman"/>
        <family val="1"/>
      </rPr>
      <t>Zamawiający dopuszcza: nakłuwacze nożykowe o głębokości nacięcia 1,8mm.</t>
    </r>
  </si>
  <si>
    <t xml:space="preserve">Jednorazowe nożyki ręczne, sterylne, pakowane indywidualnie </t>
  </si>
  <si>
    <t>Mieszadła do kapilar do gazometrii o pojemnośći do 130 mikroL</t>
  </si>
  <si>
    <t>Zatyczki do kapilar o pojemności 130 mikrol, gumowe, w kształcie ściętego stożka, górna średnica wewnętrzna zatyczki 5 mm, wysokość 7 mm</t>
  </si>
  <si>
    <r>
      <t xml:space="preserve">Kapilary heparynizowane z heparyną sodową, poj. minimum </t>
    </r>
    <r>
      <rPr>
        <b/>
        <sz val="12"/>
        <rFont val="Times New Roman"/>
        <family val="1"/>
      </rPr>
      <t>75-120</t>
    </r>
    <r>
      <rPr>
        <sz val="12"/>
        <rFont val="Times New Roman"/>
        <family val="1"/>
      </rPr>
      <t xml:space="preserve"> mikroL, </t>
    </r>
    <r>
      <rPr>
        <b/>
        <sz val="12"/>
        <rFont val="Times New Roman"/>
        <family val="1"/>
      </rPr>
      <t>wykorzystywane przy pobieraniu krwi do oznaczania poziomu glukozy.</t>
    </r>
  </si>
  <si>
    <t xml:space="preserve">Końcówki MikroCrystal typu Eppendorf poj. do 10 mikroL </t>
  </si>
  <si>
    <t xml:space="preserve">Końcówki niebieskie do 1000 mikroL typu Eppendorf </t>
  </si>
  <si>
    <t xml:space="preserve">Końcówki żółte do 200 mikroL typu Eppendorf </t>
  </si>
  <si>
    <t>Sterylne końcówki żółte do 200 mikroL typu Eppendorf op. max. 5 szt.</t>
  </si>
  <si>
    <t>Sterylne końcówki MikroCrystal typu Eppendorf poj. do 10 mikroL op. 96 szt.</t>
  </si>
  <si>
    <r>
      <t>Sterylne</t>
    </r>
    <r>
      <rPr>
        <sz val="12"/>
        <rFont val="Times New Roman"/>
        <family val="1"/>
      </rPr>
      <t xml:space="preserve"> Płytki Petriego bez żeber wentylacyjnych śr. 60mm - sterylizowane radiacyjnie. </t>
    </r>
    <r>
      <rPr>
        <b/>
        <sz val="12"/>
        <rFont val="Times New Roman"/>
        <family val="1"/>
      </rPr>
      <t>Zamawiający dopuszcza: inny niż radiacyjny system sterylizacji</t>
    </r>
  </si>
  <si>
    <t>Kamery do analizy osadu moczu *, **</t>
  </si>
  <si>
    <t>Probówki stożkowe z PS o pojemności 12 ml do wirowania moczu, z wgłębieniem na 0,5 ml odwirowanego osadu, z podziałką</t>
  </si>
  <si>
    <t>Probówki przejrzyste z PS do densytometru o średnicy 15-16 mm, sterylne</t>
  </si>
  <si>
    <t>Zlewki z wylewem z PP poj. 500-600 ml</t>
  </si>
  <si>
    <t>Cylinder z wylewem z PP poj. 50 ml</t>
  </si>
  <si>
    <t>Zestaw do zagęszczania kałów</t>
  </si>
  <si>
    <t>Szpatułki drewniane sterylne - pakowane pojedynczo</t>
  </si>
  <si>
    <t xml:space="preserve">Zamknięty system próżniowo – aspiracyjny </t>
  </si>
  <si>
    <t>do pobierania krwi</t>
  </si>
  <si>
    <t>Nazwa artykułu</t>
  </si>
  <si>
    <t>24,04,2007</t>
  </si>
  <si>
    <t>7,05,2007</t>
  </si>
  <si>
    <t>sztuk</t>
  </si>
  <si>
    <t>16,01,2007</t>
  </si>
  <si>
    <t>19,02,2007</t>
  </si>
  <si>
    <t>27,03,2007</t>
  </si>
  <si>
    <t>Probówka do uzyskiwania surowicy</t>
  </si>
  <si>
    <t>z granulatem, wielkość 7,5 ml,</t>
  </si>
  <si>
    <t>średnica16 mm</t>
  </si>
  <si>
    <t>z granulatem, wielkość 4-5 ml,</t>
  </si>
  <si>
    <t>średnica 13 mm</t>
  </si>
  <si>
    <t>Probówka do hematologii K3EDTA</t>
  </si>
  <si>
    <t>wielkość 2-3 ml, średnica 11-13mm,</t>
  </si>
  <si>
    <t>wys 65mm</t>
  </si>
  <si>
    <t>Probówka do badań koagulologicznych</t>
  </si>
  <si>
    <t>(cytrynian trójsodowy 3,1-3,2 %),</t>
  </si>
  <si>
    <t>wielkość 3-4 ml, średnica 11-13 mm,</t>
  </si>
  <si>
    <t>wys 65 mm</t>
  </si>
  <si>
    <t>Probówka do OB.(wersja logarytmiczna),</t>
  </si>
  <si>
    <t>wielkość 3-4 ml</t>
  </si>
  <si>
    <t>Probówki do liczenia płytek w krwi żylnej lub włośniczkowej
Zestaw składa się z: probówki zawierającej odczynnik oraz kapilary do napełniania komory do liczenia</t>
  </si>
  <si>
    <t>Igły systemowe 0,8 mm, dł. 38mm</t>
  </si>
  <si>
    <t>Igły systemowe 0,9 mm, dł. 38mm</t>
  </si>
  <si>
    <t>Probówka z heparyną litową 4-5 ml</t>
  </si>
  <si>
    <t>Statyw do OB.</t>
  </si>
  <si>
    <t>Aparat do wykonywania rozmazów</t>
  </si>
  <si>
    <t>ZAŁĄCZNIK NR 1 do UMOWY ROCHE INTEGRA</t>
  </si>
  <si>
    <t>suma zam opak</t>
  </si>
  <si>
    <t>Roche</t>
  </si>
  <si>
    <t>30,03,2006</t>
  </si>
  <si>
    <t>il t 7 m</t>
  </si>
  <si>
    <t>LP</t>
  </si>
  <si>
    <t xml:space="preserve">Nr katalogow stary </t>
  </si>
  <si>
    <t>Parametr</t>
  </si>
  <si>
    <t>ilość testów              w op. jedn.</t>
  </si>
  <si>
    <t>ilość op. jedn.</t>
  </si>
  <si>
    <t>Ilość testów</t>
  </si>
  <si>
    <t>cena netto        za opak.</t>
  </si>
  <si>
    <t>% VAT</t>
  </si>
  <si>
    <t>cena brutto     za opak.</t>
  </si>
  <si>
    <t>29,03,2006</t>
  </si>
  <si>
    <t>24,04,2006</t>
  </si>
  <si>
    <t>5,05,2006</t>
  </si>
  <si>
    <t>31,05,2006</t>
  </si>
  <si>
    <t>25,07,2006</t>
  </si>
  <si>
    <t>29,09,2006</t>
  </si>
  <si>
    <t>3,11,2006</t>
  </si>
  <si>
    <t>4,12,2006</t>
  </si>
  <si>
    <t>19,12,2006</t>
  </si>
  <si>
    <t>27,12,2006</t>
  </si>
  <si>
    <t>3,01,2007</t>
  </si>
  <si>
    <t>10,01,2007</t>
  </si>
  <si>
    <t>29,01,2007</t>
  </si>
  <si>
    <t>3,03,2007</t>
  </si>
  <si>
    <t xml:space="preserve">i kas na 1 m </t>
  </si>
  <si>
    <t xml:space="preserve">il kas na 3 mies </t>
  </si>
  <si>
    <t>14,03,2007</t>
  </si>
  <si>
    <t>26,03,2007</t>
  </si>
  <si>
    <t>iloś zam opak</t>
  </si>
  <si>
    <t>zrealz</t>
  </si>
  <si>
    <t>Fosfataza zasadowa</t>
  </si>
  <si>
    <t>Aminotransferaza alaninowa GPT</t>
  </si>
  <si>
    <t>Aminotransferaza asparaginianowa GOT</t>
  </si>
  <si>
    <t>alfa- Amylaza</t>
  </si>
  <si>
    <t>Kinaza kreatynowa</t>
  </si>
  <si>
    <t>Kinaza kreatynowa- izoenzym MB</t>
  </si>
  <si>
    <t>gamma- Glutamylotransferaza</t>
  </si>
  <si>
    <t>Bilirubina całkowita - Bilirubin Total 20737488322</t>
  </si>
  <si>
    <t>Cholesterol</t>
  </si>
  <si>
    <t>Cholesterol HDL</t>
  </si>
  <si>
    <t>Cholesterol LDL</t>
  </si>
  <si>
    <t>Kreatynina Jaffe</t>
  </si>
  <si>
    <t xml:space="preserve">Glukoza </t>
  </si>
  <si>
    <t>Żelazo</t>
  </si>
  <si>
    <t xml:space="preserve">Dehyrogenaza melecznowa (P_L) (DGKC) Integra LDHL 300 </t>
  </si>
  <si>
    <t>Fosforany nieorganiczne</t>
  </si>
  <si>
    <t>Białko całkowite</t>
  </si>
  <si>
    <t>Trójglicerydy</t>
  </si>
  <si>
    <t>ZAŁĄCZNIK NR 1 do UMOWY NR …………………………….</t>
  </si>
  <si>
    <t>Kwas moczowy</t>
  </si>
  <si>
    <t>Mocznik</t>
  </si>
  <si>
    <t>Białko C-reaktywne</t>
  </si>
  <si>
    <t>Hemoglobina glikowana</t>
  </si>
  <si>
    <t>Kalibratory</t>
  </si>
  <si>
    <t>wiel. op.</t>
  </si>
  <si>
    <t>Kalibrator CK-MB</t>
  </si>
  <si>
    <t>3 x 1 ml</t>
  </si>
  <si>
    <t>3 ml</t>
  </si>
  <si>
    <t>Kalibrator parametrów lipidowych</t>
  </si>
  <si>
    <t>6 ml</t>
  </si>
  <si>
    <t>Kalibrator białek specyficznych</t>
  </si>
  <si>
    <t>5 x 1 ml</t>
  </si>
  <si>
    <t>5 ml</t>
  </si>
  <si>
    <t>Kalibrator parametrów biochemicznych</t>
  </si>
  <si>
    <t>12 x 3 ml</t>
  </si>
  <si>
    <t>52 ml</t>
  </si>
  <si>
    <t>Kalibrator HbA1c</t>
  </si>
  <si>
    <t>4 x 1 ml</t>
  </si>
  <si>
    <t>4 ml</t>
  </si>
  <si>
    <t>Materiały kontrolne</t>
  </si>
  <si>
    <t>Kontrola lipidowa normalna</t>
  </si>
  <si>
    <t>4 x 3 ml</t>
  </si>
  <si>
    <t>12 ml</t>
  </si>
  <si>
    <t>Kontrola lipidowa  do HDL,LDL</t>
  </si>
  <si>
    <t>Kontrola normalna do białek specyficznych</t>
  </si>
  <si>
    <t>Kontrola patologicznado białek specyficznych</t>
  </si>
  <si>
    <t>Kontrola normalna parametrów biochemicznych</t>
  </si>
  <si>
    <t>20 x 5 ml</t>
  </si>
  <si>
    <t>300 ml</t>
  </si>
  <si>
    <t>Kontrola patologiczna parametrów biochemicznych</t>
  </si>
  <si>
    <t>Kontrola CK-MB normalna</t>
  </si>
  <si>
    <t>Kontrola CK-MB patologiczna</t>
  </si>
  <si>
    <t xml:space="preserve">Kontrola HbA1c normalna </t>
  </si>
  <si>
    <t>4 x 0,5 ml</t>
  </si>
  <si>
    <t>2 ml</t>
  </si>
  <si>
    <t xml:space="preserve">Kontrola HbA1c patologiczna </t>
  </si>
  <si>
    <t>Płyny/ dodatkowe odczynniki</t>
  </si>
  <si>
    <t>Cobas Cup with hole</t>
  </si>
  <si>
    <t>1000 szt</t>
  </si>
  <si>
    <t>Cobas integra Cleaner 1000</t>
  </si>
  <si>
    <t>1000 ml</t>
  </si>
  <si>
    <t xml:space="preserve">Cobas Integra NaCl </t>
  </si>
  <si>
    <t>6 x 23 ml</t>
  </si>
  <si>
    <t>Cuvette waste box I-400</t>
  </si>
  <si>
    <t>20 szt. / op.</t>
  </si>
  <si>
    <t>Filter Ligacon</t>
  </si>
  <si>
    <t>10 szt. / op.</t>
  </si>
  <si>
    <t>Halogen Lamp 12 v/100 W</t>
  </si>
  <si>
    <t>Ise deprotenizer</t>
  </si>
  <si>
    <t>Mikrocuwevettes Integra</t>
  </si>
  <si>
    <t>20 x 1000 szt.</t>
  </si>
  <si>
    <t>Probe set</t>
  </si>
  <si>
    <t>2 szt. / op.</t>
  </si>
  <si>
    <t>Odczynnik hemolizujący do aplikacji z hemolizatu</t>
  </si>
  <si>
    <t>115 ml</t>
  </si>
  <si>
    <t>Kaseta dodatkowego cyklu mycia</t>
  </si>
  <si>
    <t>150 testów</t>
  </si>
  <si>
    <t>Realizacja: 3- 7 sierpień 2006</t>
  </si>
  <si>
    <t xml:space="preserve">Ważność odczynników : zgonie z umową minium 1 rok </t>
  </si>
  <si>
    <t>……………………………….</t>
  </si>
  <si>
    <t>nazwa i adres Wykonawcy</t>
  </si>
  <si>
    <t xml:space="preserve">pieczęć firmowa </t>
  </si>
  <si>
    <t>Lp.</t>
  </si>
  <si>
    <t>Asortyment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</si>
  <si>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</si>
  <si>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</si>
  <si>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</si>
  <si>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</si>
  <si>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</si>
  <si>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</si>
  <si>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</si>
  <si>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</si>
  <si>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</si>
  <si>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</si>
  <si>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Specyfikacja Istotnych Warunków Zamówienia </t>
  </si>
  <si>
    <t>ciąg dalszy</t>
  </si>
  <si>
    <t>11.</t>
  </si>
  <si>
    <t>12.</t>
  </si>
  <si>
    <t>13.</t>
  </si>
  <si>
    <t>14.</t>
  </si>
  <si>
    <t>15.</t>
  </si>
  <si>
    <t>16.</t>
  </si>
  <si>
    <t>17.</t>
  </si>
  <si>
    <t>SUMA:</t>
  </si>
  <si>
    <t>JM</t>
  </si>
  <si>
    <t>Ilość</t>
  </si>
  <si>
    <t>Wartość ogółem netto</t>
  </si>
  <si>
    <t>Wartość ogółem brutto</t>
  </si>
  <si>
    <t>Producent</t>
  </si>
  <si>
    <t>ml</t>
  </si>
  <si>
    <t>szt.</t>
  </si>
  <si>
    <t>UWAGA:</t>
  </si>
  <si>
    <r>
      <t xml:space="preserve">a. </t>
    </r>
    <r>
      <rPr>
        <sz val="10"/>
        <rFont val="Arial CE"/>
        <family val="2"/>
      </rPr>
      <t xml:space="preserve">Zamawiający w kolumnie </t>
    </r>
    <r>
      <rPr>
        <b/>
        <sz val="10"/>
        <rFont val="Arial CE"/>
        <family val="2"/>
      </rPr>
      <t>/Cena jedn. netto/</t>
    </r>
    <r>
      <rPr>
        <sz val="10"/>
        <rFont val="Arial CE"/>
        <family val="2"/>
      </rPr>
      <t xml:space="preserve"> dopuszcza wycenę do czterech miejsc po przecinku,</t>
    </r>
  </si>
  <si>
    <r>
      <t>b.</t>
    </r>
    <r>
      <rPr>
        <sz val="10"/>
        <rFont val="Arial CE"/>
        <family val="2"/>
      </rPr>
      <t xml:space="preserve"> Zamawiający w kolumnach </t>
    </r>
    <r>
      <rPr>
        <b/>
        <sz val="10"/>
        <rFont val="Arial CE"/>
        <family val="2"/>
      </rPr>
      <t>/Wartość ogółem netto</t>
    </r>
    <r>
      <rPr>
        <sz val="10"/>
        <rFont val="Arial CE"/>
        <family val="2"/>
      </rPr>
      <t xml:space="preserve"> i </t>
    </r>
    <r>
      <rPr>
        <b/>
        <sz val="10"/>
        <rFont val="Arial CE"/>
        <family val="2"/>
      </rPr>
      <t>Wartość ogółem brutto</t>
    </r>
    <r>
      <rPr>
        <sz val="10"/>
        <rFont val="Arial CE"/>
        <family val="2"/>
      </rPr>
      <t>/ dopuszcza wycenę wyłącznie do dwóch miejsc po przecinku.</t>
    </r>
  </si>
  <si>
    <t xml:space="preserve">Cena </t>
  </si>
  <si>
    <t>Wartość</t>
  </si>
  <si>
    <t>VAT</t>
  </si>
  <si>
    <t>Nr</t>
  </si>
  <si>
    <t>Wielkość</t>
  </si>
  <si>
    <t>Cena opak.</t>
  </si>
  <si>
    <t>jedn.</t>
  </si>
  <si>
    <t>ogółem</t>
  </si>
  <si>
    <t>%</t>
  </si>
  <si>
    <t>katalogowy</t>
  </si>
  <si>
    <t>oferowanego</t>
  </si>
  <si>
    <t>handlowego</t>
  </si>
  <si>
    <t>netto</t>
  </si>
  <si>
    <t>brutto</t>
  </si>
  <si>
    <t>opakowania</t>
  </si>
  <si>
    <t>18.</t>
  </si>
  <si>
    <t>19.</t>
  </si>
  <si>
    <t>WYMAGANIA DODATKOWE:</t>
  </si>
  <si>
    <t xml:space="preserve">data, podpis, pieczątka osoby uprawnionej </t>
  </si>
  <si>
    <t>Cena całkowita (wartość ogółem brutto) za Pakiet nr 15 / słownie /: …………………………………………………………………………………………</t>
  </si>
  <si>
    <t>1. Łączną ilość oferowanego sprzętu laboratoryjnego należy zaokrąglić do dwóch miejsc po przecinku.  Obliczenia ceny za szt. zaokrąglone do 4 miejsca po przecinku.</t>
  </si>
  <si>
    <t>Sterylne pipety Pasteura, poj.1 ml, dług. 12-15 cm, pakowane pojedynczo</t>
  </si>
  <si>
    <t>Korki do probówek karbowany o śr. 12 mm</t>
  </si>
  <si>
    <t>1 szt.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</si>
  <si>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</si>
  <si>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</si>
  <si>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</si>
  <si>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</si>
  <si>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</si>
  <si>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</si>
  <si>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</si>
  <si>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</si>
  <si>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</si>
  <si>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</si>
  <si>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</si>
  <si>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</si>
  <si>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</si>
  <si>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</si>
  <si>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</si>
  <si>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</si>
  <si>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</si>
  <si>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</si>
  <si>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</si>
  <si>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</si>
  <si>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</si>
  <si>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</si>
  <si>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</si>
  <si>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</si>
  <si>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</si>
  <si>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</si>
  <si>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</si>
  <si>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</si>
  <si>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</si>
  <si>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</si>
  <si>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</si>
  <si>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</si>
  <si>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</si>
  <si>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</si>
  <si>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</si>
  <si>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Jednorazowe sterylne pensety z tworzywa sztucznego, pakowane indywidualnie, dł. 10-13 cm</t>
  </si>
  <si>
    <t>* cena za 1 oznaczenie ( na kamerze 10 oznaczeń)</t>
  </si>
  <si>
    <t>** 1 op = 100 kamer ( Zamawiający oczekuje zaoferowania 4000 oznaczeń czyli 400 kamer, czyli 4 op.handlowych kamer )</t>
  </si>
  <si>
    <t>Pojemniki z PP, sterylne, indywidualnie pak., poj. 100 ml o szerokim wlocie</t>
  </si>
  <si>
    <r>
      <t xml:space="preserve">2. Wymazówki transportowe powinny spełniać wymogi dot. standardu CLSI M 40-AZ - </t>
    </r>
    <r>
      <rPr>
        <b/>
        <sz val="10"/>
        <rFont val="Arial"/>
        <family val="2"/>
      </rPr>
      <t>dot. poz. 29</t>
    </r>
  </si>
  <si>
    <t xml:space="preserve">Końcówki niebieskie do 5000 mikroL typu Eppendorf </t>
  </si>
  <si>
    <r>
      <t xml:space="preserve">Korki do probówek </t>
    </r>
    <r>
      <rPr>
        <b/>
        <sz val="12"/>
        <rFont val="Times New Roman"/>
        <family val="1"/>
      </rPr>
      <t>z poz. 47</t>
    </r>
  </si>
  <si>
    <t>55.</t>
  </si>
  <si>
    <t>PAKIET NR 1</t>
  </si>
  <si>
    <t>ZAŁĄCZNIK NR 7 do SIWZ     Oferta Cenowa</t>
  </si>
  <si>
    <t>Cena całkowita (wartość ogółem brutto) za Pakiet nr 1 / słownie /: …………………………………………………………………………………………….</t>
  </si>
  <si>
    <t>PAKIET NR 2</t>
  </si>
  <si>
    <t>Probówki typu Eppendorf 1,5 ml z polem do opisu na korku i probówce</t>
  </si>
  <si>
    <t>Naczynko typu chrom (polistyren) o pojemności około 0,6 ml do koagulometru optycznego Chrom 3003</t>
  </si>
  <si>
    <r>
      <t>Kapilary</t>
    </r>
    <r>
      <rPr>
        <b/>
        <sz val="12"/>
        <rFont val="Times New Roman"/>
        <family val="1"/>
      </rPr>
      <t xml:space="preserve"> plastikowe</t>
    </r>
    <r>
      <rPr>
        <sz val="12"/>
        <rFont val="Times New Roman"/>
        <family val="1"/>
      </rPr>
      <t xml:space="preserve"> heparynizowane do gazometrii z heparyną litową, poj. do 140 mikroL, średnica zew. </t>
    </r>
    <r>
      <rPr>
        <b/>
        <sz val="12"/>
        <rFont val="Times New Roman"/>
        <family val="1"/>
      </rPr>
      <t>2,1-2,5</t>
    </r>
    <r>
      <rPr>
        <sz val="12"/>
        <rFont val="Times New Roman"/>
        <family val="1"/>
      </rPr>
      <t xml:space="preserve"> mm; dłługość do 80 mm</t>
    </r>
  </si>
  <si>
    <t>Odbarwiacz do barwienia met. Grama - odczynnik nie zawiera metanolu</t>
  </si>
  <si>
    <r>
      <t xml:space="preserve">Probówki z polistyrenu o poj. 5 ml, okrągłodenne, bez znacznika, o wymiarach 11-12 mm na 75-80 mm. </t>
    </r>
    <r>
      <rPr>
        <b/>
        <sz val="12"/>
        <rFont val="Times New Roman"/>
        <family val="1"/>
      </rPr>
      <t>Zamawiający dopuszcza: zaoferowanie probówek o wymiarach 12x75 mm i pojemności użytkowej 4 ml a pojemności całkowitej 5 ml.</t>
    </r>
  </si>
  <si>
    <r>
      <t xml:space="preserve">Szkiełka podstawowe z matowym brzegiem (matowe pole do opisu) wym. 76 x 26 mm, gr. 1 mm. </t>
    </r>
    <r>
      <rPr>
        <b/>
        <sz val="12"/>
        <rFont val="Times New Roman"/>
        <family val="1"/>
      </rPr>
      <t>Zamawiający dopuszcza: szkiełka zmatowione dwustronnie z jednego brzegu.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</si>
</sst>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00&quot; zł&quot;"/>
    <numFmt numFmtId="168" formatCode="_-* #,##0.00&quot; zł&quot;_-;\-* #,##0.00&quot; zł&quot;_-;_-* \-??&quot; zł&quot;_-;_-@_-"/>
    <numFmt numFmtId="169" formatCode="0.000"/>
    <numFmt numFmtId="170" formatCode="_-* #,##0.0000&quot; zł&quot;_-;\-* #,##0.0000&quot; zł&quot;_-;_-* \-??&quot; zł&quot;_-;_-@_-"/>
    <numFmt numFmtId="171" formatCode="#,##0&quot; szt.&quot;"/>
    <numFmt numFmtId="172" formatCode="0.0000"/>
    <numFmt numFmtId="173" formatCode="#,##0.0000"/>
    <numFmt numFmtId="174" formatCode="0.00000"/>
    <numFmt numFmtId="175" formatCode="#,##0.00\ [$€-1]"/>
    <numFmt numFmtId="176" formatCode="#,##0.00\ &quot;zł&quot;"/>
    <numFmt numFmtId="177" formatCode="#,##0.00\ _z_ł"/>
    <numFmt numFmtId="178" formatCode="#,##0.00_ ;\-#,##0.00\ "/>
    <numFmt numFmtId="179" formatCode="_-* #,##0.00\ [$zł-415]_-;\-* #,##0.00\ [$zł-415]_-;_-* &quot;-&quot;??\ [$zł-415]_-;_-@_-"/>
  </numFmts>
  <fonts count="6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4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b/>
      <i/>
      <sz val="12"/>
      <name val="Times New Roman"/>
      <family val="1"/>
    </font>
    <font>
      <sz val="12"/>
      <name val="Arial CE"/>
      <family val="2"/>
    </font>
    <font>
      <b/>
      <sz val="16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20"/>
      <name val="Times New Roman"/>
      <family val="1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2"/>
      <color indexed="14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14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4" fillId="0" borderId="0">
      <alignment/>
      <protection/>
    </xf>
    <xf numFmtId="0" fontId="6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352">
    <xf numFmtId="0" fontId="0" fillId="0" borderId="0" xfId="0" applyAlignment="1">
      <alignment/>
    </xf>
    <xf numFmtId="0" fontId="12" fillId="0" borderId="0" xfId="0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1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2" fillId="0" borderId="0" xfId="0" applyFont="1" applyAlignment="1">
      <alignment/>
    </xf>
    <xf numFmtId="0" fontId="3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5" fillId="0" borderId="0" xfId="0" applyFont="1" applyAlignment="1">
      <alignment/>
    </xf>
    <xf numFmtId="0" fontId="31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2" fontId="23" fillId="0" borderId="0" xfId="0" applyNumberFormat="1" applyFont="1" applyAlignment="1">
      <alignment horizontal="right" vertical="center"/>
    </xf>
    <xf numFmtId="2" fontId="25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wrapText="1"/>
    </xf>
    <xf numFmtId="1" fontId="23" fillId="0" borderId="0" xfId="0" applyNumberFormat="1" applyFont="1" applyAlignment="1">
      <alignment horizontal="center"/>
    </xf>
    <xf numFmtId="0" fontId="25" fillId="0" borderId="11" xfId="0" applyFont="1" applyBorder="1" applyAlignment="1">
      <alignment horizontal="center" vertical="center"/>
    </xf>
    <xf numFmtId="2" fontId="23" fillId="0" borderId="15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43" fillId="0" borderId="0" xfId="0" applyFont="1" applyAlignment="1">
      <alignment/>
    </xf>
    <xf numFmtId="3" fontId="25" fillId="0" borderId="11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vertical="center" wrapText="1"/>
    </xf>
    <xf numFmtId="3" fontId="25" fillId="0" borderId="18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 wrapText="1"/>
    </xf>
    <xf numFmtId="3" fontId="12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3" fillId="0" borderId="16" xfId="0" applyFont="1" applyBorder="1" applyAlignment="1">
      <alignment vertical="center" wrapText="1"/>
    </xf>
    <xf numFmtId="0" fontId="46" fillId="0" borderId="0" xfId="0" applyFont="1" applyAlignment="1">
      <alignment horizontal="center" wrapText="1"/>
    </xf>
    <xf numFmtId="0" fontId="26" fillId="0" borderId="20" xfId="0" applyFont="1" applyBorder="1" applyAlignment="1">
      <alignment horizontal="center" vertical="top" wrapText="1"/>
    </xf>
    <xf numFmtId="0" fontId="22" fillId="0" borderId="21" xfId="0" applyFont="1" applyBorder="1" applyAlignment="1">
      <alignment/>
    </xf>
    <xf numFmtId="0" fontId="36" fillId="0" borderId="21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26" fillId="0" borderId="22" xfId="0" applyFont="1" applyBorder="1" applyAlignment="1">
      <alignment vertical="top" wrapText="1"/>
    </xf>
    <xf numFmtId="0" fontId="26" fillId="0" borderId="22" xfId="0" applyFont="1" applyBorder="1" applyAlignment="1">
      <alignment horizontal="center" vertical="top" wrapText="1"/>
    </xf>
    <xf numFmtId="0" fontId="26" fillId="0" borderId="23" xfId="0" applyFont="1" applyBorder="1" applyAlignment="1">
      <alignment wrapText="1"/>
    </xf>
    <xf numFmtId="0" fontId="26" fillId="0" borderId="22" xfId="0" applyFont="1" applyBorder="1" applyAlignment="1">
      <alignment wrapText="1"/>
    </xf>
    <xf numFmtId="0" fontId="22" fillId="0" borderId="24" xfId="0" applyFont="1" applyBorder="1" applyAlignment="1">
      <alignment/>
    </xf>
    <xf numFmtId="0" fontId="36" fillId="0" borderId="25" xfId="0" applyFont="1" applyBorder="1" applyAlignment="1">
      <alignment/>
    </xf>
    <xf numFmtId="0" fontId="22" fillId="0" borderId="25" xfId="0" applyFont="1" applyBorder="1" applyAlignment="1">
      <alignment/>
    </xf>
    <xf numFmtId="0" fontId="36" fillId="0" borderId="26" xfId="0" applyFont="1" applyBorder="1" applyAlignment="1">
      <alignment horizontal="center"/>
    </xf>
    <xf numFmtId="0" fontId="25" fillId="0" borderId="20" xfId="0" applyFont="1" applyBorder="1" applyAlignment="1">
      <alignment horizontal="center" vertical="top" wrapText="1"/>
    </xf>
    <xf numFmtId="0" fontId="25" fillId="0" borderId="23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12" fillId="0" borderId="22" xfId="0" applyFont="1" applyBorder="1" applyAlignment="1">
      <alignment vertical="top" wrapText="1"/>
    </xf>
    <xf numFmtId="0" fontId="25" fillId="0" borderId="27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3" fontId="30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0" fontId="30" fillId="0" borderId="0" xfId="0" applyFont="1" applyAlignment="1">
      <alignment/>
    </xf>
    <xf numFmtId="1" fontId="47" fillId="0" borderId="0" xfId="0" applyNumberFormat="1" applyFont="1" applyAlignment="1">
      <alignment horizontal="center"/>
    </xf>
    <xf numFmtId="1" fontId="30" fillId="0" borderId="0" xfId="0" applyNumberFormat="1" applyFont="1" applyAlignment="1">
      <alignment horizontal="center"/>
    </xf>
    <xf numFmtId="0" fontId="30" fillId="22" borderId="0" xfId="0" applyFont="1" applyFill="1" applyAlignment="1">
      <alignment/>
    </xf>
    <xf numFmtId="0" fontId="48" fillId="4" borderId="12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8" fillId="4" borderId="13" xfId="0" applyFont="1" applyFill="1" applyBorder="1" applyAlignment="1">
      <alignment horizontal="center"/>
    </xf>
    <xf numFmtId="0" fontId="37" fillId="0" borderId="28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0" fillId="0" borderId="25" xfId="0" applyFont="1" applyBorder="1" applyAlignment="1">
      <alignment/>
    </xf>
    <xf numFmtId="0" fontId="30" fillId="0" borderId="25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1" fontId="47" fillId="0" borderId="25" xfId="0" applyNumberFormat="1" applyFont="1" applyBorder="1" applyAlignment="1">
      <alignment horizontal="center"/>
    </xf>
    <xf numFmtId="1" fontId="30" fillId="0" borderId="25" xfId="0" applyNumberFormat="1" applyFont="1" applyBorder="1" applyAlignment="1">
      <alignment horizontal="center"/>
    </xf>
    <xf numFmtId="0" fontId="30" fillId="22" borderId="25" xfId="0" applyFont="1" applyFill="1" applyBorder="1" applyAlignment="1">
      <alignment/>
    </xf>
    <xf numFmtId="0" fontId="29" fillId="0" borderId="30" xfId="0" applyFont="1" applyBorder="1" applyAlignment="1">
      <alignment horizontal="center"/>
    </xf>
    <xf numFmtId="0" fontId="29" fillId="0" borderId="31" xfId="0" applyFont="1" applyBorder="1" applyAlignment="1">
      <alignment wrapText="1"/>
    </xf>
    <xf numFmtId="0" fontId="29" fillId="0" borderId="14" xfId="0" applyFont="1" applyBorder="1" applyAlignment="1">
      <alignment horizontal="center" wrapText="1"/>
    </xf>
    <xf numFmtId="0" fontId="29" fillId="0" borderId="31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2" fontId="31" fillId="0" borderId="14" xfId="0" applyNumberFormat="1" applyFont="1" applyBorder="1" applyAlignment="1">
      <alignment horizontal="center"/>
    </xf>
    <xf numFmtId="2" fontId="29" fillId="0" borderId="31" xfId="0" applyNumberFormat="1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2" fontId="31" fillId="0" borderId="31" xfId="0" applyNumberFormat="1" applyFont="1" applyBorder="1" applyAlignment="1">
      <alignment horizontal="center"/>
    </xf>
    <xf numFmtId="2" fontId="50" fillId="0" borderId="14" xfId="0" applyNumberFormat="1" applyFont="1" applyBorder="1" applyAlignment="1">
      <alignment horizontal="right"/>
    </xf>
    <xf numFmtId="0" fontId="31" fillId="0" borderId="25" xfId="0" applyFont="1" applyBorder="1" applyAlignment="1">
      <alignment/>
    </xf>
    <xf numFmtId="1" fontId="51" fillId="0" borderId="25" xfId="0" applyNumberFormat="1" applyFont="1" applyBorder="1" applyAlignment="1">
      <alignment horizontal="center"/>
    </xf>
    <xf numFmtId="174" fontId="31" fillId="0" borderId="25" xfId="0" applyNumberFormat="1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1" fontId="31" fillId="0" borderId="25" xfId="0" applyNumberFormat="1" applyFont="1" applyBorder="1" applyAlignment="1">
      <alignment horizontal="center"/>
    </xf>
    <xf numFmtId="0" fontId="52" fillId="4" borderId="12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2" fontId="31" fillId="0" borderId="0" xfId="0" applyNumberFormat="1" applyFont="1" applyAlignment="1">
      <alignment horizontal="center"/>
    </xf>
    <xf numFmtId="2" fontId="29" fillId="0" borderId="33" xfId="0" applyNumberFormat="1" applyFont="1" applyBorder="1" applyAlignment="1">
      <alignment horizontal="center"/>
    </xf>
    <xf numFmtId="2" fontId="31" fillId="0" borderId="33" xfId="0" applyNumberFormat="1" applyFont="1" applyBorder="1" applyAlignment="1">
      <alignment horizontal="center"/>
    </xf>
    <xf numFmtId="2" fontId="50" fillId="0" borderId="0" xfId="0" applyNumberFormat="1" applyFont="1" applyAlignment="1">
      <alignment horizontal="right"/>
    </xf>
    <xf numFmtId="0" fontId="0" fillId="0" borderId="25" xfId="0" applyBorder="1" applyAlignment="1">
      <alignment/>
    </xf>
    <xf numFmtId="0" fontId="12" fillId="0" borderId="25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12" fillId="0" borderId="25" xfId="0" applyFont="1" applyBorder="1" applyAlignment="1">
      <alignment/>
    </xf>
    <xf numFmtId="0" fontId="29" fillId="0" borderId="18" xfId="0" applyFont="1" applyBorder="1" applyAlignment="1">
      <alignment horizontal="center"/>
    </xf>
    <xf numFmtId="0" fontId="29" fillId="0" borderId="11" xfId="0" applyFont="1" applyBorder="1" applyAlignment="1">
      <alignment wrapText="1"/>
    </xf>
    <xf numFmtId="0" fontId="29" fillId="0" borderId="12" xfId="0" applyFont="1" applyBorder="1" applyAlignment="1">
      <alignment horizontal="center" wrapText="1"/>
    </xf>
    <xf numFmtId="0" fontId="29" fillId="0" borderId="11" xfId="0" applyFont="1" applyBorder="1" applyAlignment="1">
      <alignment horizontal="center"/>
    </xf>
    <xf numFmtId="2" fontId="31" fillId="0" borderId="12" xfId="0" applyNumberFormat="1" applyFont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50" fillId="0" borderId="12" xfId="0" applyNumberFormat="1" applyFont="1" applyBorder="1" applyAlignment="1">
      <alignment horizontal="right"/>
    </xf>
    <xf numFmtId="0" fontId="29" fillId="0" borderId="34" xfId="0" applyFont="1" applyBorder="1" applyAlignment="1">
      <alignment horizontal="center"/>
    </xf>
    <xf numFmtId="0" fontId="29" fillId="0" borderId="35" xfId="0" applyFont="1" applyBorder="1" applyAlignment="1">
      <alignment wrapText="1"/>
    </xf>
    <xf numFmtId="0" fontId="29" fillId="0" borderId="36" xfId="0" applyFont="1" applyBorder="1" applyAlignment="1">
      <alignment horizontal="center" wrapText="1"/>
    </xf>
    <xf numFmtId="0" fontId="29" fillId="0" borderId="35" xfId="0" applyFont="1" applyBorder="1" applyAlignment="1">
      <alignment horizontal="center"/>
    </xf>
    <xf numFmtId="2" fontId="31" fillId="0" borderId="36" xfId="0" applyNumberFormat="1" applyFont="1" applyBorder="1" applyAlignment="1">
      <alignment horizontal="center"/>
    </xf>
    <xf numFmtId="2" fontId="29" fillId="0" borderId="35" xfId="0" applyNumberFormat="1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2" fontId="31" fillId="0" borderId="35" xfId="0" applyNumberFormat="1" applyFont="1" applyBorder="1" applyAlignment="1">
      <alignment horizontal="center"/>
    </xf>
    <xf numFmtId="2" fontId="50" fillId="0" borderId="36" xfId="0" applyNumberFormat="1" applyFont="1" applyBorder="1" applyAlignment="1">
      <alignment horizontal="right"/>
    </xf>
    <xf numFmtId="2" fontId="53" fillId="0" borderId="0" xfId="0" applyNumberFormat="1" applyFont="1" applyAlignment="1">
      <alignment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2" fontId="50" fillId="0" borderId="14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0" fontId="29" fillId="0" borderId="37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9" fillId="0" borderId="33" xfId="0" applyFont="1" applyBorder="1" applyAlignment="1">
      <alignment wrapText="1"/>
    </xf>
    <xf numFmtId="0" fontId="29" fillId="0" borderId="0" xfId="0" applyFont="1" applyAlignment="1">
      <alignment horizontal="center" wrapText="1"/>
    </xf>
    <xf numFmtId="0" fontId="29" fillId="0" borderId="38" xfId="0" applyFont="1" applyBorder="1" applyAlignment="1">
      <alignment horizontal="center"/>
    </xf>
    <xf numFmtId="0" fontId="29" fillId="0" borderId="39" xfId="0" applyFont="1" applyBorder="1" applyAlignment="1">
      <alignment horizontal="center" wrapText="1"/>
    </xf>
    <xf numFmtId="2" fontId="31" fillId="0" borderId="39" xfId="0" applyNumberFormat="1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2" fontId="50" fillId="0" borderId="39" xfId="0" applyNumberFormat="1" applyFont="1" applyBorder="1" applyAlignment="1">
      <alignment/>
    </xf>
    <xf numFmtId="0" fontId="31" fillId="0" borderId="28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55" fillId="0" borderId="29" xfId="0" applyFont="1" applyBorder="1" applyAlignment="1">
      <alignment horizontal="center" wrapText="1"/>
    </xf>
    <xf numFmtId="0" fontId="31" fillId="0" borderId="29" xfId="0" applyFont="1" applyBorder="1" applyAlignment="1">
      <alignment horizontal="center" wrapText="1"/>
    </xf>
    <xf numFmtId="3" fontId="31" fillId="0" borderId="29" xfId="0" applyNumberFormat="1" applyFont="1" applyBorder="1" applyAlignment="1">
      <alignment/>
    </xf>
    <xf numFmtId="0" fontId="31" fillId="0" borderId="29" xfId="0" applyFont="1" applyBorder="1" applyAlignment="1">
      <alignment/>
    </xf>
    <xf numFmtId="0" fontId="29" fillId="0" borderId="13" xfId="0" applyFont="1" applyBorder="1" applyAlignment="1">
      <alignment horizontal="center" wrapText="1"/>
    </xf>
    <xf numFmtId="2" fontId="31" fillId="0" borderId="13" xfId="0" applyNumberFormat="1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2" fontId="50" fillId="0" borderId="13" xfId="0" applyNumberFormat="1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3" xfId="0" applyFont="1" applyBorder="1" applyAlignment="1">
      <alignment horizontal="center"/>
    </xf>
    <xf numFmtId="2" fontId="50" fillId="0" borderId="36" xfId="0" applyNumberFormat="1" applyFont="1" applyBorder="1" applyAlignment="1">
      <alignment/>
    </xf>
    <xf numFmtId="2" fontId="56" fillId="0" borderId="0" xfId="0" applyNumberFormat="1" applyFont="1" applyAlignment="1">
      <alignment/>
    </xf>
    <xf numFmtId="0" fontId="29" fillId="0" borderId="31" xfId="0" applyFont="1" applyBorder="1" applyAlignment="1">
      <alignment/>
    </xf>
    <xf numFmtId="0" fontId="31" fillId="0" borderId="13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9" fillId="0" borderId="11" xfId="0" applyFont="1" applyBorder="1" applyAlignment="1" applyProtection="1">
      <alignment wrapText="1"/>
      <protection locked="0"/>
    </xf>
    <xf numFmtId="0" fontId="29" fillId="0" borderId="35" xfId="0" applyFont="1" applyBorder="1" applyAlignment="1" applyProtection="1">
      <alignment wrapText="1"/>
      <protection locked="0"/>
    </xf>
    <xf numFmtId="0" fontId="39" fillId="0" borderId="36" xfId="0" applyFont="1" applyBorder="1" applyAlignment="1">
      <alignment horizontal="center" wrapText="1"/>
    </xf>
    <xf numFmtId="0" fontId="31" fillId="0" borderId="36" xfId="0" applyFont="1" applyBorder="1" applyAlignment="1">
      <alignment horizontal="center"/>
    </xf>
    <xf numFmtId="2" fontId="57" fillId="0" borderId="0" xfId="0" applyNumberFormat="1" applyFont="1" applyAlignment="1">
      <alignment/>
    </xf>
    <xf numFmtId="0" fontId="37" fillId="0" borderId="0" xfId="0" applyFont="1" applyAlignment="1">
      <alignment horizontal="left"/>
    </xf>
    <xf numFmtId="1" fontId="58" fillId="0" borderId="0" xfId="0" applyNumberFormat="1" applyFont="1" applyAlignment="1">
      <alignment horizontal="center"/>
    </xf>
    <xf numFmtId="1" fontId="37" fillId="0" borderId="0" xfId="0" applyNumberFormat="1" applyFont="1" applyAlignment="1">
      <alignment horizontal="center"/>
    </xf>
    <xf numFmtId="0" fontId="37" fillId="22" borderId="0" xfId="0" applyFont="1" applyFill="1" applyAlignment="1">
      <alignment/>
    </xf>
    <xf numFmtId="0" fontId="59" fillId="4" borderId="12" xfId="0" applyFont="1" applyFill="1" applyBorder="1" applyAlignment="1">
      <alignment horizontal="center"/>
    </xf>
    <xf numFmtId="0" fontId="60" fillId="0" borderId="0" xfId="0" applyFont="1" applyAlignment="1">
      <alignment/>
    </xf>
    <xf numFmtId="2" fontId="60" fillId="0" borderId="0" xfId="0" applyNumberFormat="1" applyFont="1" applyAlignment="1">
      <alignment/>
    </xf>
    <xf numFmtId="0" fontId="41" fillId="0" borderId="24" xfId="0" applyFont="1" applyBorder="1" applyAlignment="1">
      <alignment horizontal="center"/>
    </xf>
    <xf numFmtId="0" fontId="42" fillId="0" borderId="20" xfId="0" applyFont="1" applyBorder="1" applyAlignment="1">
      <alignment/>
    </xf>
    <xf numFmtId="0" fontId="35" fillId="0" borderId="24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35" fillId="0" borderId="24" xfId="0" applyFont="1" applyBorder="1" applyAlignment="1">
      <alignment horizontal="center" wrapText="1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/>
    </xf>
    <xf numFmtId="0" fontId="22" fillId="0" borderId="33" xfId="0" applyFont="1" applyBorder="1" applyAlignment="1">
      <alignment horizontal="center"/>
    </xf>
    <xf numFmtId="0" fontId="35" fillId="0" borderId="33" xfId="0" applyFont="1" applyBorder="1" applyAlignment="1">
      <alignment horizontal="center" wrapText="1"/>
    </xf>
    <xf numFmtId="0" fontId="42" fillId="0" borderId="23" xfId="0" applyFont="1" applyBorder="1" applyAlignment="1">
      <alignment/>
    </xf>
    <xf numFmtId="0" fontId="35" fillId="0" borderId="33" xfId="0" applyFont="1" applyBorder="1" applyAlignment="1">
      <alignment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vertical="center" wrapText="1"/>
    </xf>
    <xf numFmtId="0" fontId="25" fillId="0" borderId="48" xfId="0" applyFont="1" applyBorder="1" applyAlignment="1">
      <alignment horizontal="center" vertical="center"/>
    </xf>
    <xf numFmtId="3" fontId="25" fillId="0" borderId="48" xfId="0" applyNumberFormat="1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vertical="center"/>
    </xf>
    <xf numFmtId="0" fontId="25" fillId="0" borderId="51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vertical="center" wrapText="1"/>
    </xf>
    <xf numFmtId="0" fontId="25" fillId="0" borderId="54" xfId="0" applyFont="1" applyBorder="1" applyAlignment="1">
      <alignment horizontal="center" vertical="center"/>
    </xf>
    <xf numFmtId="0" fontId="25" fillId="0" borderId="55" xfId="0" applyFont="1" applyBorder="1" applyAlignment="1">
      <alignment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5" fillId="0" borderId="4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/>
    </xf>
    <xf numFmtId="0" fontId="22" fillId="0" borderId="51" xfId="0" applyFont="1" applyBorder="1" applyAlignment="1">
      <alignment/>
    </xf>
    <xf numFmtId="0" fontId="22" fillId="0" borderId="57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35" fillId="0" borderId="51" xfId="0" applyFont="1" applyBorder="1" applyAlignment="1">
      <alignment horizontal="center" wrapText="1"/>
    </xf>
    <xf numFmtId="0" fontId="41" fillId="0" borderId="51" xfId="0" applyFont="1" applyBorder="1" applyAlignment="1">
      <alignment horizontal="center"/>
    </xf>
    <xf numFmtId="0" fontId="42" fillId="0" borderId="50" xfId="0" applyFont="1" applyBorder="1" applyAlignment="1">
      <alignment/>
    </xf>
    <xf numFmtId="0" fontId="35" fillId="0" borderId="51" xfId="0" applyFont="1" applyBorder="1" applyAlignment="1">
      <alignment/>
    </xf>
    <xf numFmtId="0" fontId="25" fillId="24" borderId="19" xfId="0" applyFont="1" applyFill="1" applyBorder="1" applyAlignment="1">
      <alignment vertical="center" wrapText="1"/>
    </xf>
    <xf numFmtId="0" fontId="12" fillId="24" borderId="0" xfId="0" applyFont="1" applyFill="1" applyAlignment="1">
      <alignment/>
    </xf>
    <xf numFmtId="3" fontId="25" fillId="0" borderId="37" xfId="0" applyNumberFormat="1" applyFont="1" applyBorder="1" applyAlignment="1">
      <alignment horizontal="center" vertical="center"/>
    </xf>
    <xf numFmtId="3" fontId="25" fillId="0" borderId="30" xfId="0" applyNumberFormat="1" applyFont="1" applyBorder="1" applyAlignment="1">
      <alignment horizontal="center" vertical="center"/>
    </xf>
    <xf numFmtId="9" fontId="25" fillId="0" borderId="44" xfId="0" applyNumberFormat="1" applyFont="1" applyBorder="1" applyAlignment="1">
      <alignment horizontal="center" vertical="center"/>
    </xf>
    <xf numFmtId="9" fontId="25" fillId="0" borderId="45" xfId="0" applyNumberFormat="1" applyFont="1" applyBorder="1" applyAlignment="1">
      <alignment horizontal="center" vertical="center"/>
    </xf>
    <xf numFmtId="9" fontId="25" fillId="0" borderId="54" xfId="0" applyNumberFormat="1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172" fontId="23" fillId="0" borderId="61" xfId="0" applyNumberFormat="1" applyFont="1" applyBorder="1" applyAlignment="1">
      <alignment horizontal="center" vertical="center"/>
    </xf>
    <xf numFmtId="4" fontId="25" fillId="0" borderId="48" xfId="0" applyNumberFormat="1" applyFont="1" applyBorder="1" applyAlignment="1">
      <alignment horizontal="center" vertical="center"/>
    </xf>
    <xf numFmtId="9" fontId="25" fillId="25" borderId="62" xfId="0" applyNumberFormat="1" applyFont="1" applyFill="1" applyBorder="1" applyAlignment="1">
      <alignment horizontal="center" vertical="center"/>
    </xf>
    <xf numFmtId="0" fontId="25" fillId="0" borderId="61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/>
    </xf>
    <xf numFmtId="2" fontId="25" fillId="0" borderId="63" xfId="0" applyNumberFormat="1" applyFont="1" applyBorder="1" applyAlignment="1">
      <alignment horizontal="center" vertical="center"/>
    </xf>
    <xf numFmtId="172" fontId="23" fillId="0" borderId="12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 horizontal="center" vertical="center"/>
    </xf>
    <xf numFmtId="9" fontId="25" fillId="25" borderId="64" xfId="0" applyNumberFormat="1" applyFont="1" applyFill="1" applyBorder="1" applyAlignment="1">
      <alignment horizontal="center" vertical="center"/>
    </xf>
    <xf numFmtId="2" fontId="25" fillId="0" borderId="65" xfId="0" applyNumberFormat="1" applyFont="1" applyBorder="1" applyAlignment="1">
      <alignment horizontal="center" vertical="center"/>
    </xf>
    <xf numFmtId="172" fontId="23" fillId="0" borderId="12" xfId="0" applyNumberFormat="1" applyFont="1" applyBorder="1" applyAlignment="1">
      <alignment horizontal="center" vertical="center" wrapText="1"/>
    </xf>
    <xf numFmtId="172" fontId="23" fillId="0" borderId="13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2" fontId="25" fillId="0" borderId="66" xfId="0" applyNumberFormat="1" applyFont="1" applyBorder="1" applyAlignment="1">
      <alignment horizontal="center" vertical="center"/>
    </xf>
    <xf numFmtId="172" fontId="23" fillId="0" borderId="67" xfId="0" applyNumberFormat="1" applyFont="1" applyBorder="1" applyAlignment="1">
      <alignment horizontal="center" vertical="center"/>
    </xf>
    <xf numFmtId="4" fontId="25" fillId="0" borderId="52" xfId="0" applyNumberFormat="1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/>
    </xf>
    <xf numFmtId="2" fontId="25" fillId="0" borderId="68" xfId="0" applyNumberFormat="1" applyFont="1" applyBorder="1" applyAlignment="1">
      <alignment horizontal="center" vertical="center"/>
    </xf>
    <xf numFmtId="172" fontId="23" fillId="0" borderId="42" xfId="0" applyNumberFormat="1" applyFont="1" applyBorder="1" applyAlignment="1">
      <alignment horizontal="center" vertical="center"/>
    </xf>
    <xf numFmtId="4" fontId="25" fillId="0" borderId="43" xfId="0" applyNumberFormat="1" applyFont="1" applyBorder="1" applyAlignment="1">
      <alignment horizontal="center" vertical="center"/>
    </xf>
    <xf numFmtId="9" fontId="25" fillId="25" borderId="69" xfId="0" applyNumberFormat="1" applyFont="1" applyFill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2" fontId="25" fillId="0" borderId="7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4" fontId="25" fillId="0" borderId="18" xfId="0" applyNumberFormat="1" applyFont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/>
    </xf>
    <xf numFmtId="4" fontId="25" fillId="0" borderId="37" xfId="0" applyNumberFormat="1" applyFont="1" applyBorder="1" applyAlignment="1">
      <alignment horizontal="center" vertical="center"/>
    </xf>
    <xf numFmtId="4" fontId="25" fillId="0" borderId="71" xfId="0" applyNumberFormat="1" applyFont="1" applyBorder="1" applyAlignment="1">
      <alignment horizontal="center" vertical="center"/>
    </xf>
    <xf numFmtId="2" fontId="25" fillId="0" borderId="52" xfId="0" applyNumberFormat="1" applyFont="1" applyBorder="1" applyAlignment="1">
      <alignment horizontal="center" vertical="center"/>
    </xf>
    <xf numFmtId="173" fontId="23" fillId="24" borderId="72" xfId="0" applyNumberFormat="1" applyFont="1" applyFill="1" applyBorder="1" applyAlignment="1">
      <alignment horizontal="center" vertical="center"/>
    </xf>
    <xf numFmtId="173" fontId="23" fillId="24" borderId="25" xfId="0" applyNumberFormat="1" applyFont="1" applyFill="1" applyBorder="1" applyAlignment="1">
      <alignment horizontal="center" vertical="center"/>
    </xf>
    <xf numFmtId="173" fontId="23" fillId="24" borderId="73" xfId="0" applyNumberFormat="1" applyFont="1" applyFill="1" applyBorder="1" applyAlignment="1">
      <alignment horizontal="center" vertical="center"/>
    </xf>
    <xf numFmtId="4" fontId="25" fillId="0" borderId="56" xfId="0" applyNumberFormat="1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2" fontId="25" fillId="0" borderId="51" xfId="0" applyNumberFormat="1" applyFont="1" applyBorder="1" applyAlignment="1">
      <alignment horizontal="center" vertical="center"/>
    </xf>
    <xf numFmtId="4" fontId="25" fillId="24" borderId="11" xfId="0" applyNumberFormat="1" applyFont="1" applyFill="1" applyBorder="1" applyAlignment="1">
      <alignment horizontal="center" vertical="center"/>
    </xf>
    <xf numFmtId="4" fontId="25" fillId="24" borderId="37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173" fontId="23" fillId="24" borderId="74" xfId="0" applyNumberFormat="1" applyFont="1" applyFill="1" applyBorder="1" applyAlignment="1">
      <alignment horizontal="center" vertical="center"/>
    </xf>
    <xf numFmtId="4" fontId="25" fillId="0" borderId="75" xfId="0" applyNumberFormat="1" applyFont="1" applyBorder="1" applyAlignment="1">
      <alignment horizontal="center" vertical="center"/>
    </xf>
    <xf numFmtId="2" fontId="25" fillId="0" borderId="43" xfId="0" applyNumberFormat="1" applyFont="1" applyBorder="1" applyAlignment="1">
      <alignment horizontal="center" vertical="center"/>
    </xf>
    <xf numFmtId="4" fontId="25" fillId="0" borderId="76" xfId="0" applyNumberFormat="1" applyFont="1" applyBorder="1" applyAlignment="1">
      <alignment horizontal="center" vertical="center"/>
    </xf>
    <xf numFmtId="9" fontId="25" fillId="25" borderId="44" xfId="0" applyNumberFormat="1" applyFont="1" applyFill="1" applyBorder="1" applyAlignment="1">
      <alignment horizontal="center" vertical="center"/>
    </xf>
    <xf numFmtId="4" fontId="25" fillId="0" borderId="61" xfId="0" applyNumberFormat="1" applyFont="1" applyBorder="1" applyAlignment="1">
      <alignment horizontal="center" vertical="center"/>
    </xf>
    <xf numFmtId="9" fontId="25" fillId="25" borderId="45" xfId="0" applyNumberFormat="1" applyFont="1" applyFill="1" applyBorder="1" applyAlignment="1">
      <alignment horizontal="center" vertical="center"/>
    </xf>
    <xf numFmtId="4" fontId="25" fillId="0" borderId="12" xfId="0" applyNumberFormat="1" applyFont="1" applyBorder="1" applyAlignment="1">
      <alignment horizontal="center" vertical="center"/>
    </xf>
    <xf numFmtId="4" fontId="25" fillId="0" borderId="67" xfId="0" applyNumberFormat="1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 wrapText="1"/>
    </xf>
    <xf numFmtId="172" fontId="23" fillId="0" borderId="59" xfId="0" applyNumberFormat="1" applyFont="1" applyBorder="1" applyAlignment="1">
      <alignment horizontal="center" vertical="center"/>
    </xf>
    <xf numFmtId="4" fontId="25" fillId="0" borderId="78" xfId="0" applyNumberFormat="1" applyFont="1" applyBorder="1" applyAlignment="1">
      <alignment horizontal="center" vertical="center"/>
    </xf>
    <xf numFmtId="4" fontId="25" fillId="0" borderId="59" xfId="0" applyNumberFormat="1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2" fontId="25" fillId="0" borderId="79" xfId="0" applyNumberFormat="1" applyFont="1" applyBorder="1" applyAlignment="1">
      <alignment horizontal="center" vertical="center"/>
    </xf>
    <xf numFmtId="172" fontId="23" fillId="0" borderId="57" xfId="0" applyNumberFormat="1" applyFont="1" applyBorder="1" applyAlignment="1">
      <alignment horizontal="center" vertical="center"/>
    </xf>
    <xf numFmtId="9" fontId="25" fillId="25" borderId="80" xfId="0" applyNumberFormat="1" applyFont="1" applyFill="1" applyBorder="1" applyAlignment="1">
      <alignment horizontal="center" vertical="center"/>
    </xf>
    <xf numFmtId="4" fontId="25" fillId="0" borderId="57" xfId="0" applyNumberFormat="1" applyFont="1" applyBorder="1" applyAlignment="1">
      <alignment horizontal="center" vertical="center"/>
    </xf>
    <xf numFmtId="2" fontId="25" fillId="0" borderId="8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2" fontId="23" fillId="0" borderId="44" xfId="0" applyNumberFormat="1" applyFont="1" applyBorder="1" applyAlignment="1">
      <alignment horizontal="center" vertical="center"/>
    </xf>
    <xf numFmtId="4" fontId="25" fillId="0" borderId="58" xfId="0" applyNumberFormat="1" applyFont="1" applyBorder="1" applyAlignment="1">
      <alignment horizontal="center" vertical="center"/>
    </xf>
    <xf numFmtId="2" fontId="25" fillId="0" borderId="82" xfId="0" applyNumberFormat="1" applyFont="1" applyBorder="1" applyAlignment="1">
      <alignment horizontal="center" vertical="center"/>
    </xf>
    <xf numFmtId="172" fontId="23" fillId="0" borderId="45" xfId="0" applyNumberFormat="1" applyFont="1" applyBorder="1" applyAlignment="1">
      <alignment horizontal="center" vertical="center"/>
    </xf>
    <xf numFmtId="2" fontId="25" fillId="0" borderId="83" xfId="0" applyNumberFormat="1" applyFont="1" applyBorder="1" applyAlignment="1">
      <alignment horizontal="center" vertical="center"/>
    </xf>
    <xf numFmtId="172" fontId="23" fillId="0" borderId="54" xfId="0" applyNumberFormat="1" applyFont="1" applyBorder="1" applyAlignment="1">
      <alignment horizontal="center" vertical="center"/>
    </xf>
    <xf numFmtId="4" fontId="25" fillId="0" borderId="60" xfId="0" applyNumberFormat="1" applyFont="1" applyBorder="1" applyAlignment="1">
      <alignment horizontal="center" vertical="center"/>
    </xf>
    <xf numFmtId="2" fontId="25" fillId="0" borderId="84" xfId="0" applyNumberFormat="1" applyFont="1" applyBorder="1" applyAlignment="1">
      <alignment horizontal="center" vertical="center"/>
    </xf>
    <xf numFmtId="3" fontId="25" fillId="0" borderId="75" xfId="0" applyNumberFormat="1" applyFont="1" applyBorder="1" applyAlignment="1">
      <alignment horizontal="center" vertical="center"/>
    </xf>
    <xf numFmtId="0" fontId="36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3" fontId="40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3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0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6" fillId="0" borderId="21" xfId="0" applyFont="1" applyBorder="1" applyAlignment="1">
      <alignment wrapText="1"/>
    </xf>
    <xf numFmtId="0" fontId="32" fillId="0" borderId="21" xfId="0" applyFont="1" applyBorder="1" applyAlignment="1">
      <alignment horizontal="center" wrapText="1"/>
    </xf>
    <xf numFmtId="0" fontId="32" fillId="0" borderId="21" xfId="0" applyFont="1" applyBorder="1" applyAlignment="1">
      <alignment horizontal="center" vertical="top" wrapText="1"/>
    </xf>
    <xf numFmtId="0" fontId="23" fillId="0" borderId="21" xfId="0" applyFont="1" applyBorder="1" applyAlignment="1">
      <alignment wrapText="1"/>
    </xf>
    <xf numFmtId="0" fontId="23" fillId="0" borderId="21" xfId="0" applyFont="1" applyBorder="1" applyAlignment="1">
      <alignment horizontal="center" wrapText="1"/>
    </xf>
    <xf numFmtId="0" fontId="23" fillId="0" borderId="21" xfId="0" applyFont="1" applyBorder="1" applyAlignment="1">
      <alignment horizontal="center" vertical="top" wrapText="1"/>
    </xf>
    <xf numFmtId="0" fontId="32" fillId="0" borderId="27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wrapText="1"/>
    </xf>
    <xf numFmtId="0" fontId="25" fillId="0" borderId="85" xfId="0" applyFont="1" applyBorder="1" applyAlignment="1">
      <alignment vertical="center" wrapText="1"/>
    </xf>
    <xf numFmtId="0" fontId="25" fillId="0" borderId="86" xfId="0" applyFont="1" applyBorder="1" applyAlignment="1">
      <alignment horizontal="center" vertical="center"/>
    </xf>
    <xf numFmtId="0" fontId="25" fillId="0" borderId="50" xfId="0" applyFont="1" applyBorder="1" applyAlignment="1">
      <alignment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N48"/>
  <sheetViews>
    <sheetView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6.57421875" style="1" customWidth="1"/>
    <col min="2" max="2" width="67.8515625" style="1" customWidth="1"/>
    <col min="3" max="3" width="8.140625" style="22" customWidth="1"/>
    <col min="4" max="4" width="10.28125" style="60" customWidth="1"/>
    <col min="5" max="5" width="11.28125" style="1" customWidth="1"/>
    <col min="6" max="6" width="13.421875" style="3" customWidth="1"/>
    <col min="7" max="7" width="10.00390625" style="1" customWidth="1"/>
    <col min="8" max="8" width="13.421875" style="34" customWidth="1"/>
    <col min="9" max="9" width="13.421875" style="3" customWidth="1"/>
    <col min="10" max="10" width="15.7109375" style="3" customWidth="1"/>
    <col min="11" max="12" width="13.421875" style="3" customWidth="1"/>
    <col min="13" max="13" width="12.8515625" style="3" customWidth="1"/>
    <col min="14" max="14" width="18.140625" style="3" customWidth="1"/>
    <col min="15" max="28" width="9.140625" style="3" customWidth="1"/>
    <col min="29" max="29" width="16.7109375" style="3" customWidth="1"/>
    <col min="30" max="40" width="9.140625" style="3" customWidth="1"/>
    <col min="41" max="16384" width="9.140625" style="1" customWidth="1"/>
  </cols>
  <sheetData>
    <row r="1" spans="1:6" ht="13.5" customHeight="1">
      <c r="A1" s="325"/>
      <c r="B1" s="326"/>
      <c r="C1" s="327"/>
      <c r="D1" s="328"/>
      <c r="E1" s="329"/>
      <c r="F1" s="337"/>
    </row>
    <row r="2" spans="1:11" ht="21">
      <c r="A2" s="325"/>
      <c r="B2" s="330" t="s">
        <v>305</v>
      </c>
      <c r="C2" s="327"/>
      <c r="D2" s="328"/>
      <c r="E2" s="329"/>
      <c r="F2" s="337"/>
      <c r="J2" s="24"/>
      <c r="K2" s="2" t="s">
        <v>202</v>
      </c>
    </row>
    <row r="3" spans="1:11" ht="16.5" customHeight="1">
      <c r="A3" s="331"/>
      <c r="B3" s="332"/>
      <c r="C3" s="331"/>
      <c r="D3" s="333"/>
      <c r="E3" s="334"/>
      <c r="F3" s="337" t="s">
        <v>304</v>
      </c>
      <c r="J3" s="24"/>
      <c r="K3" s="2" t="s">
        <v>203</v>
      </c>
    </row>
    <row r="4" spans="1:11" ht="17.25">
      <c r="A4" s="331"/>
      <c r="B4" s="332" t="s">
        <v>3</v>
      </c>
      <c r="C4" s="335"/>
      <c r="D4" s="336"/>
      <c r="E4" s="334"/>
      <c r="F4" s="337"/>
      <c r="J4" s="27"/>
      <c r="K4" s="5" t="s">
        <v>204</v>
      </c>
    </row>
    <row r="5" spans="1:12" ht="14.25" customHeight="1">
      <c r="A5" s="206"/>
      <c r="B5" s="75"/>
      <c r="C5" s="207"/>
      <c r="D5" s="208"/>
      <c r="E5" s="209" t="s">
        <v>237</v>
      </c>
      <c r="F5" s="209" t="s">
        <v>238</v>
      </c>
      <c r="G5" s="200" t="s">
        <v>239</v>
      </c>
      <c r="H5" s="200" t="s">
        <v>238</v>
      </c>
      <c r="I5" s="201"/>
      <c r="J5" s="202" t="s">
        <v>240</v>
      </c>
      <c r="K5" s="200" t="s">
        <v>241</v>
      </c>
      <c r="L5" s="200" t="s">
        <v>242</v>
      </c>
    </row>
    <row r="6" spans="1:12" ht="14.25" customHeight="1">
      <c r="A6" s="210" t="s">
        <v>205</v>
      </c>
      <c r="B6" s="211" t="s">
        <v>206</v>
      </c>
      <c r="C6" s="3" t="s">
        <v>227</v>
      </c>
      <c r="D6" s="212" t="s">
        <v>228</v>
      </c>
      <c r="E6" s="213" t="s">
        <v>243</v>
      </c>
      <c r="F6" s="213" t="s">
        <v>244</v>
      </c>
      <c r="G6" s="203" t="s">
        <v>245</v>
      </c>
      <c r="H6" s="203" t="s">
        <v>244</v>
      </c>
      <c r="I6" s="204" t="s">
        <v>231</v>
      </c>
      <c r="J6" s="205" t="s">
        <v>246</v>
      </c>
      <c r="K6" s="203" t="s">
        <v>247</v>
      </c>
      <c r="L6" s="203" t="s">
        <v>248</v>
      </c>
    </row>
    <row r="7" spans="1:12" ht="14.25" customHeight="1" thickBot="1">
      <c r="A7" s="210"/>
      <c r="B7" s="211"/>
      <c r="C7" s="3"/>
      <c r="D7" s="212"/>
      <c r="E7" s="213" t="s">
        <v>249</v>
      </c>
      <c r="F7" s="213" t="s">
        <v>249</v>
      </c>
      <c r="G7" s="203"/>
      <c r="H7" s="203" t="s">
        <v>250</v>
      </c>
      <c r="I7" s="214"/>
      <c r="J7" s="215"/>
      <c r="K7" s="203" t="s">
        <v>251</v>
      </c>
      <c r="L7" s="203" t="s">
        <v>250</v>
      </c>
    </row>
    <row r="8" spans="1:12" ht="20.25" customHeight="1">
      <c r="A8" s="218" t="s">
        <v>207</v>
      </c>
      <c r="B8" s="57" t="s">
        <v>4</v>
      </c>
      <c r="C8" s="39" t="s">
        <v>232</v>
      </c>
      <c r="D8" s="247">
        <v>12000</v>
      </c>
      <c r="E8" s="316"/>
      <c r="F8" s="317"/>
      <c r="G8" s="248"/>
      <c r="H8" s="317"/>
      <c r="I8" s="218"/>
      <c r="J8" s="251"/>
      <c r="K8" s="218"/>
      <c r="L8" s="318"/>
    </row>
    <row r="9" spans="1:12" ht="20.25" customHeight="1">
      <c r="A9" s="219" t="s">
        <v>208</v>
      </c>
      <c r="B9" s="52" t="s">
        <v>5</v>
      </c>
      <c r="C9" s="40" t="s">
        <v>232</v>
      </c>
      <c r="D9" s="58">
        <v>12000</v>
      </c>
      <c r="E9" s="319"/>
      <c r="F9" s="308"/>
      <c r="G9" s="249"/>
      <c r="H9" s="308"/>
      <c r="I9" s="219"/>
      <c r="J9" s="252"/>
      <c r="K9" s="219"/>
      <c r="L9" s="320"/>
    </row>
    <row r="10" spans="1:12" ht="20.25" customHeight="1">
      <c r="A10" s="219" t="s">
        <v>209</v>
      </c>
      <c r="B10" s="52" t="s">
        <v>6</v>
      </c>
      <c r="C10" s="40" t="s">
        <v>232</v>
      </c>
      <c r="D10" s="58">
        <v>13000</v>
      </c>
      <c r="E10" s="319"/>
      <c r="F10" s="308"/>
      <c r="G10" s="249"/>
      <c r="H10" s="308"/>
      <c r="I10" s="219"/>
      <c r="J10" s="252"/>
      <c r="K10" s="219"/>
      <c r="L10" s="320"/>
    </row>
    <row r="11" spans="1:12" ht="20.25" customHeight="1">
      <c r="A11" s="219" t="s">
        <v>210</v>
      </c>
      <c r="B11" s="52" t="s">
        <v>7</v>
      </c>
      <c r="C11" s="40" t="s">
        <v>232</v>
      </c>
      <c r="D11" s="58">
        <v>1000</v>
      </c>
      <c r="E11" s="319"/>
      <c r="F11" s="308"/>
      <c r="G11" s="249"/>
      <c r="H11" s="308"/>
      <c r="I11" s="219"/>
      <c r="J11" s="252"/>
      <c r="K11" s="219"/>
      <c r="L11" s="320"/>
    </row>
    <row r="12" spans="1:12" ht="20.25" customHeight="1">
      <c r="A12" s="219" t="s">
        <v>211</v>
      </c>
      <c r="B12" s="52" t="s">
        <v>8</v>
      </c>
      <c r="C12" s="40" t="s">
        <v>232</v>
      </c>
      <c r="D12" s="58">
        <v>1000</v>
      </c>
      <c r="E12" s="319"/>
      <c r="F12" s="308"/>
      <c r="G12" s="249"/>
      <c r="H12" s="308"/>
      <c r="I12" s="219"/>
      <c r="J12" s="252"/>
      <c r="K12" s="219"/>
      <c r="L12" s="320"/>
    </row>
    <row r="13" spans="1:12" ht="20.25" customHeight="1">
      <c r="A13" s="219" t="s">
        <v>212</v>
      </c>
      <c r="B13" s="52" t="s">
        <v>9</v>
      </c>
      <c r="C13" s="40" t="s">
        <v>232</v>
      </c>
      <c r="D13" s="58">
        <v>1000</v>
      </c>
      <c r="E13" s="319"/>
      <c r="F13" s="308"/>
      <c r="G13" s="249"/>
      <c r="H13" s="308"/>
      <c r="I13" s="219"/>
      <c r="J13" s="252"/>
      <c r="K13" s="219"/>
      <c r="L13" s="320"/>
    </row>
    <row r="14" spans="1:12" ht="20.25" customHeight="1">
      <c r="A14" s="219" t="s">
        <v>213</v>
      </c>
      <c r="B14" s="52" t="s">
        <v>311</v>
      </c>
      <c r="C14" s="40" t="s">
        <v>232</v>
      </c>
      <c r="D14" s="58">
        <v>3000</v>
      </c>
      <c r="E14" s="319"/>
      <c r="F14" s="308"/>
      <c r="G14" s="249"/>
      <c r="H14" s="308"/>
      <c r="I14" s="219"/>
      <c r="J14" s="252"/>
      <c r="K14" s="219"/>
      <c r="L14" s="320"/>
    </row>
    <row r="15" spans="1:12" ht="20.25" customHeight="1">
      <c r="A15" s="219" t="s">
        <v>214</v>
      </c>
      <c r="B15" s="52" t="s">
        <v>10</v>
      </c>
      <c r="C15" s="40" t="s">
        <v>232</v>
      </c>
      <c r="D15" s="58">
        <v>200</v>
      </c>
      <c r="E15" s="319"/>
      <c r="F15" s="308"/>
      <c r="G15" s="249"/>
      <c r="H15" s="308"/>
      <c r="I15" s="219"/>
      <c r="J15" s="252"/>
      <c r="K15" s="219"/>
      <c r="L15" s="320"/>
    </row>
    <row r="16" spans="1:12" ht="24" customHeight="1">
      <c r="A16" s="219" t="s">
        <v>215</v>
      </c>
      <c r="B16" s="52" t="s">
        <v>11</v>
      </c>
      <c r="C16" s="40" t="s">
        <v>232</v>
      </c>
      <c r="D16" s="58">
        <v>100</v>
      </c>
      <c r="E16" s="319"/>
      <c r="F16" s="308"/>
      <c r="G16" s="249"/>
      <c r="H16" s="308"/>
      <c r="I16" s="219"/>
      <c r="J16" s="252"/>
      <c r="K16" s="219"/>
      <c r="L16" s="320"/>
    </row>
    <row r="17" spans="1:12" ht="20.25" customHeight="1">
      <c r="A17" s="219" t="s">
        <v>216</v>
      </c>
      <c r="B17" s="52" t="s">
        <v>12</v>
      </c>
      <c r="C17" s="36" t="s">
        <v>232</v>
      </c>
      <c r="D17" s="246">
        <v>100</v>
      </c>
      <c r="E17" s="319"/>
      <c r="F17" s="308"/>
      <c r="G17" s="249"/>
      <c r="H17" s="308"/>
      <c r="I17" s="219"/>
      <c r="J17" s="252"/>
      <c r="K17" s="219"/>
      <c r="L17" s="320"/>
    </row>
    <row r="18" spans="1:12" ht="20.25" customHeight="1">
      <c r="A18" s="219" t="s">
        <v>219</v>
      </c>
      <c r="B18" s="52" t="s">
        <v>13</v>
      </c>
      <c r="C18" s="50" t="s">
        <v>232</v>
      </c>
      <c r="D18" s="58">
        <v>100</v>
      </c>
      <c r="E18" s="319"/>
      <c r="F18" s="308"/>
      <c r="G18" s="249"/>
      <c r="H18" s="308"/>
      <c r="I18" s="219"/>
      <c r="J18" s="252"/>
      <c r="K18" s="219"/>
      <c r="L18" s="320"/>
    </row>
    <row r="19" spans="1:13" ht="20.25" customHeight="1">
      <c r="A19" s="219" t="s">
        <v>220</v>
      </c>
      <c r="B19" s="52" t="s">
        <v>14</v>
      </c>
      <c r="C19" s="50" t="s">
        <v>232</v>
      </c>
      <c r="D19" s="58">
        <v>300</v>
      </c>
      <c r="E19" s="319"/>
      <c r="F19" s="308"/>
      <c r="G19" s="249"/>
      <c r="H19" s="308"/>
      <c r="I19" s="219"/>
      <c r="J19" s="252"/>
      <c r="K19" s="219"/>
      <c r="L19" s="320"/>
      <c r="M19" s="25"/>
    </row>
    <row r="20" spans="1:13" ht="20.25" customHeight="1">
      <c r="A20" s="219" t="s">
        <v>221</v>
      </c>
      <c r="B20" s="59" t="s">
        <v>15</v>
      </c>
      <c r="C20" s="62" t="s">
        <v>232</v>
      </c>
      <c r="D20" s="246">
        <v>400</v>
      </c>
      <c r="E20" s="319"/>
      <c r="F20" s="308"/>
      <c r="G20" s="249"/>
      <c r="H20" s="308"/>
      <c r="I20" s="219"/>
      <c r="J20" s="252"/>
      <c r="K20" s="219"/>
      <c r="L20" s="320"/>
      <c r="M20" s="25"/>
    </row>
    <row r="21" spans="1:13" ht="20.25" customHeight="1" thickBot="1">
      <c r="A21" s="229" t="s">
        <v>222</v>
      </c>
      <c r="B21" s="230" t="s">
        <v>16</v>
      </c>
      <c r="C21" s="276" t="s">
        <v>232</v>
      </c>
      <c r="D21" s="324">
        <v>7000</v>
      </c>
      <c r="E21" s="321"/>
      <c r="F21" s="322"/>
      <c r="G21" s="250"/>
      <c r="H21" s="322"/>
      <c r="I21" s="229"/>
      <c r="J21" s="253"/>
      <c r="K21" s="229"/>
      <c r="L21" s="323"/>
      <c r="M21" s="25"/>
    </row>
    <row r="22" spans="1:12" ht="30" customHeight="1" thickBot="1">
      <c r="A22" s="28"/>
      <c r="B22" s="28"/>
      <c r="C22" s="46"/>
      <c r="D22" s="61"/>
      <c r="E22" s="41" t="s">
        <v>226</v>
      </c>
      <c r="F22" s="51"/>
      <c r="G22" s="41" t="s">
        <v>226</v>
      </c>
      <c r="H22" s="51"/>
      <c r="I22" s="25"/>
      <c r="J22" s="25"/>
      <c r="K22" s="25"/>
      <c r="L22" s="25"/>
    </row>
    <row r="23" spans="1:12" ht="15.75" customHeight="1">
      <c r="A23" s="28"/>
      <c r="C23" s="46"/>
      <c r="D23" s="61"/>
      <c r="E23" s="28"/>
      <c r="F23" s="25"/>
      <c r="G23" s="28"/>
      <c r="H23" s="25"/>
      <c r="I23" s="25"/>
      <c r="J23" s="25"/>
      <c r="K23" s="25"/>
      <c r="L23" s="25"/>
    </row>
    <row r="24" spans="1:12" ht="18.75" customHeight="1">
      <c r="A24" s="28"/>
      <c r="B24" s="44" t="s">
        <v>306</v>
      </c>
      <c r="C24" s="46"/>
      <c r="D24" s="61"/>
      <c r="E24" s="28"/>
      <c r="F24" s="25"/>
      <c r="G24" s="28"/>
      <c r="H24" s="25"/>
      <c r="I24" s="25"/>
      <c r="J24" s="25"/>
      <c r="K24" s="25"/>
      <c r="L24" s="25"/>
    </row>
    <row r="25" spans="1:12" ht="18.75" customHeight="1">
      <c r="A25" s="28"/>
      <c r="B25" s="44"/>
      <c r="C25" s="46"/>
      <c r="D25" s="61"/>
      <c r="E25" s="28"/>
      <c r="F25" s="25"/>
      <c r="G25" s="28"/>
      <c r="H25" s="25"/>
      <c r="I25" s="25"/>
      <c r="J25" s="25"/>
      <c r="K25" s="25"/>
      <c r="L25" s="25"/>
    </row>
    <row r="26" spans="1:12" ht="21.75" customHeight="1">
      <c r="A26" s="28"/>
      <c r="B26" s="30" t="s">
        <v>234</v>
      </c>
      <c r="C26" s="46"/>
      <c r="D26" s="61"/>
      <c r="E26" s="28"/>
      <c r="F26" s="25"/>
      <c r="G26" s="28"/>
      <c r="H26" s="25"/>
      <c r="I26" s="25"/>
      <c r="J26" s="25"/>
      <c r="K26" s="25"/>
      <c r="L26" s="25"/>
    </row>
    <row r="27" spans="1:12" ht="14.25" customHeight="1">
      <c r="A27" s="28"/>
      <c r="B27" s="30" t="s">
        <v>235</v>
      </c>
      <c r="C27" s="46"/>
      <c r="D27" s="61"/>
      <c r="E27" s="28"/>
      <c r="F27" s="25"/>
      <c r="G27" s="28"/>
      <c r="H27" s="25"/>
      <c r="I27" s="25"/>
      <c r="J27" s="25"/>
      <c r="K27" s="25"/>
      <c r="L27" s="25"/>
    </row>
    <row r="28" spans="1:12" ht="14.25" customHeight="1">
      <c r="A28" s="28"/>
      <c r="B28" s="30" t="s">
        <v>236</v>
      </c>
      <c r="C28" s="46"/>
      <c r="D28" s="61"/>
      <c r="E28" s="28"/>
      <c r="F28" s="25"/>
      <c r="G28" s="28"/>
      <c r="H28" s="25"/>
      <c r="I28" s="25"/>
      <c r="J28" s="25"/>
      <c r="K28" s="25"/>
      <c r="L28" s="25"/>
    </row>
    <row r="29" spans="1:12" ht="14.25" customHeight="1">
      <c r="A29" s="28"/>
      <c r="B29" s="28"/>
      <c r="C29" s="46"/>
      <c r="D29" s="61"/>
      <c r="E29" s="28"/>
      <c r="F29" s="25"/>
      <c r="G29" s="28"/>
      <c r="H29" s="25"/>
      <c r="I29" s="25"/>
      <c r="J29" s="25"/>
      <c r="K29" s="25"/>
      <c r="L29" s="25"/>
    </row>
    <row r="30" spans="1:12" ht="14.25" customHeight="1">
      <c r="A30" s="28"/>
      <c r="B30" s="28"/>
      <c r="C30" s="46"/>
      <c r="D30" s="61"/>
      <c r="E30" s="28"/>
      <c r="F30" s="25"/>
      <c r="G30" s="28"/>
      <c r="H30" s="25"/>
      <c r="I30" s="25"/>
      <c r="J30" s="25"/>
      <c r="K30" s="25"/>
      <c r="L30" s="25"/>
    </row>
    <row r="31" spans="1:12" ht="14.25" customHeight="1">
      <c r="A31" s="28"/>
      <c r="B31" s="28"/>
      <c r="C31" s="46"/>
      <c r="D31" s="61"/>
      <c r="E31" s="28"/>
      <c r="F31" s="25"/>
      <c r="G31" s="28"/>
      <c r="H31" s="25"/>
      <c r="I31" s="25"/>
      <c r="J31" s="25"/>
      <c r="K31" s="25"/>
      <c r="L31" s="25"/>
    </row>
    <row r="32" spans="1:12" ht="14.25" customHeight="1">
      <c r="A32" s="28"/>
      <c r="B32" s="28"/>
      <c r="C32" s="46"/>
      <c r="D32" s="61"/>
      <c r="E32" s="28"/>
      <c r="F32" s="25"/>
      <c r="G32" s="28"/>
      <c r="H32" s="25"/>
      <c r="I32" s="25"/>
      <c r="J32" s="25"/>
      <c r="K32" s="25"/>
      <c r="L32" s="25"/>
    </row>
    <row r="33" spans="1:12" ht="14.25" customHeight="1">
      <c r="A33" s="28"/>
      <c r="B33" s="28"/>
      <c r="C33" s="46"/>
      <c r="D33" s="61"/>
      <c r="E33" s="28"/>
      <c r="F33" s="1"/>
      <c r="G33" s="28"/>
      <c r="H33" s="25"/>
      <c r="I33" s="25"/>
      <c r="J33" s="25"/>
      <c r="K33" s="25"/>
      <c r="L33" s="25"/>
    </row>
    <row r="34" spans="1:40" s="45" customFormat="1" ht="21" customHeight="1">
      <c r="A34" s="38"/>
      <c r="B34" s="28"/>
      <c r="C34" s="46"/>
      <c r="D34" s="61"/>
      <c r="E34" s="28"/>
      <c r="F34" s="4" t="s">
        <v>255</v>
      </c>
      <c r="G34" s="28"/>
      <c r="H34" s="25"/>
      <c r="I34" s="25"/>
      <c r="J34" s="25"/>
      <c r="K34" s="25"/>
      <c r="L34" s="53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</row>
    <row r="35" spans="1:12" ht="14.25" customHeight="1">
      <c r="A35" s="28"/>
      <c r="B35" s="28"/>
      <c r="C35" s="46"/>
      <c r="D35" s="61"/>
      <c r="E35" s="28"/>
      <c r="F35" s="25"/>
      <c r="G35" s="28"/>
      <c r="H35" s="25"/>
      <c r="I35" s="25"/>
      <c r="J35" s="25"/>
      <c r="K35" s="25"/>
      <c r="L35" s="25"/>
    </row>
    <row r="36" spans="1:12" ht="14.25" customHeight="1">
      <c r="A36" s="28"/>
      <c r="B36" s="28"/>
      <c r="C36" s="46"/>
      <c r="D36" s="61"/>
      <c r="E36" s="28"/>
      <c r="F36" s="25"/>
      <c r="G36" s="28"/>
      <c r="H36" s="25"/>
      <c r="I36" s="25"/>
      <c r="J36" s="25"/>
      <c r="K36" s="25"/>
      <c r="L36" s="25"/>
    </row>
    <row r="37" spans="1:12" ht="14.25" customHeight="1">
      <c r="A37" s="28"/>
      <c r="B37" s="28"/>
      <c r="C37" s="46"/>
      <c r="D37" s="61"/>
      <c r="E37" s="28"/>
      <c r="F37" s="25"/>
      <c r="G37" s="28"/>
      <c r="H37" s="25"/>
      <c r="I37" s="25"/>
      <c r="J37" s="25"/>
      <c r="K37" s="25"/>
      <c r="L37" s="25"/>
    </row>
    <row r="38" spans="1:12" ht="14.25" customHeight="1">
      <c r="A38" s="28"/>
      <c r="B38" s="28"/>
      <c r="C38" s="46"/>
      <c r="D38" s="61"/>
      <c r="E38" s="28"/>
      <c r="F38" s="25"/>
      <c r="G38" s="28"/>
      <c r="H38" s="25"/>
      <c r="I38" s="25"/>
      <c r="J38" s="25"/>
      <c r="K38" s="25"/>
      <c r="L38" s="25"/>
    </row>
    <row r="39" spans="1:12" ht="14.25" customHeight="1">
      <c r="A39" s="28"/>
      <c r="B39" s="28"/>
      <c r="C39" s="46"/>
      <c r="D39" s="61"/>
      <c r="E39" s="28"/>
      <c r="F39" s="25"/>
      <c r="G39" s="28"/>
      <c r="H39" s="25"/>
      <c r="I39" s="25"/>
      <c r="J39" s="25"/>
      <c r="K39" s="25"/>
      <c r="L39" s="25"/>
    </row>
    <row r="40" spans="1:12" ht="14.25" customHeight="1">
      <c r="A40" s="28"/>
      <c r="B40" s="28"/>
      <c r="C40" s="46"/>
      <c r="D40" s="61"/>
      <c r="E40" s="28"/>
      <c r="F40" s="25"/>
      <c r="G40" s="28"/>
      <c r="H40" s="25"/>
      <c r="I40" s="25"/>
      <c r="J40" s="25"/>
      <c r="K40" s="25"/>
      <c r="L40" s="25"/>
    </row>
    <row r="41" spans="1:12" ht="14.25" customHeight="1">
      <c r="A41" s="28"/>
      <c r="B41" s="28"/>
      <c r="C41" s="46"/>
      <c r="D41" s="61"/>
      <c r="E41" s="28"/>
      <c r="F41" s="25"/>
      <c r="G41" s="28"/>
      <c r="H41" s="25"/>
      <c r="I41" s="25"/>
      <c r="J41" s="25"/>
      <c r="K41" s="25"/>
      <c r="L41" s="25"/>
    </row>
    <row r="42" spans="1:12" ht="14.25" customHeight="1">
      <c r="A42" s="28"/>
      <c r="B42" s="28"/>
      <c r="C42" s="46"/>
      <c r="D42" s="61"/>
      <c r="E42" s="28"/>
      <c r="F42" s="25"/>
      <c r="G42" s="28"/>
      <c r="H42" s="25"/>
      <c r="I42" s="25"/>
      <c r="J42" s="25"/>
      <c r="K42" s="25"/>
      <c r="L42" s="25"/>
    </row>
    <row r="43" spans="1:12" ht="14.25" customHeight="1">
      <c r="A43" s="28"/>
      <c r="B43" s="28"/>
      <c r="C43" s="46"/>
      <c r="D43" s="61"/>
      <c r="E43" s="28"/>
      <c r="F43" s="25"/>
      <c r="G43" s="28"/>
      <c r="H43" s="25"/>
      <c r="I43" s="25"/>
      <c r="J43" s="25"/>
      <c r="K43" s="25"/>
      <c r="L43" s="25"/>
    </row>
    <row r="44" spans="2:12" ht="14.25" customHeight="1">
      <c r="B44" s="28"/>
      <c r="C44" s="46"/>
      <c r="D44" s="61"/>
      <c r="E44" s="28"/>
      <c r="F44" s="25"/>
      <c r="G44" s="28"/>
      <c r="H44" s="25"/>
      <c r="I44" s="25"/>
      <c r="J44" s="25"/>
      <c r="K44" s="25"/>
      <c r="L44" s="25"/>
    </row>
    <row r="45" spans="1:12" ht="15.75" customHeight="1">
      <c r="A45" s="28"/>
      <c r="B45" s="10" t="s">
        <v>217</v>
      </c>
      <c r="C45" s="11"/>
      <c r="D45" s="11"/>
      <c r="E45" s="11"/>
      <c r="F45" s="11"/>
      <c r="G45" s="12"/>
      <c r="H45" s="12"/>
      <c r="I45" s="12"/>
      <c r="J45" s="12"/>
      <c r="K45" s="21">
        <v>18</v>
      </c>
      <c r="L45" s="25"/>
    </row>
    <row r="46" spans="1:12" ht="15.75" customHeight="1">
      <c r="A46" s="28"/>
      <c r="B46" s="28"/>
      <c r="C46" s="46"/>
      <c r="D46" s="61"/>
      <c r="E46" s="28"/>
      <c r="F46" s="25"/>
      <c r="G46" s="28"/>
      <c r="H46" s="25"/>
      <c r="I46" s="25"/>
      <c r="J46" s="25"/>
      <c r="K46" s="25"/>
      <c r="L46" s="25"/>
    </row>
    <row r="47" ht="18.75" customHeight="1"/>
    <row r="48" spans="2:11" ht="18.75" customHeight="1">
      <c r="B48" s="28"/>
      <c r="C48" s="25"/>
      <c r="D48" s="25"/>
      <c r="E48" s="4"/>
      <c r="F48" s="49"/>
      <c r="G48" s="25"/>
      <c r="H48" s="25"/>
      <c r="I48" s="25"/>
      <c r="J48" s="25"/>
      <c r="K48" s="28"/>
    </row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</sheetData>
  <sheetProtection selectLockedCells="1" selectUnlockedCells="1"/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L137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6.00390625" style="1" customWidth="1"/>
    <col min="2" max="2" width="76.57421875" style="1" customWidth="1"/>
    <col min="3" max="3" width="7.00390625" style="1" customWidth="1"/>
    <col min="4" max="4" width="10.00390625" style="1" customWidth="1"/>
    <col min="5" max="5" width="10.7109375" style="1" customWidth="1"/>
    <col min="6" max="6" width="14.57421875" style="1" customWidth="1"/>
    <col min="7" max="7" width="10.00390625" style="1" customWidth="1"/>
    <col min="8" max="8" width="14.8515625" style="1" customWidth="1"/>
    <col min="9" max="9" width="13.421875" style="1" customWidth="1"/>
    <col min="10" max="10" width="14.8515625" style="1" customWidth="1"/>
    <col min="11" max="12" width="13.421875" style="1" customWidth="1"/>
    <col min="13" max="16384" width="9.140625" style="1" customWidth="1"/>
  </cols>
  <sheetData>
    <row r="2" spans="1:11" ht="18" customHeight="1">
      <c r="A2" s="335"/>
      <c r="B2" s="330" t="s">
        <v>305</v>
      </c>
      <c r="C2" s="25"/>
      <c r="D2" s="46"/>
      <c r="E2" s="28"/>
      <c r="F2" s="337" t="s">
        <v>307</v>
      </c>
      <c r="J2" s="24"/>
      <c r="K2" s="2" t="s">
        <v>202</v>
      </c>
    </row>
    <row r="3" spans="1:11" ht="18" customHeight="1">
      <c r="A3" s="46"/>
      <c r="B3" s="28"/>
      <c r="C3" s="46"/>
      <c r="D3" s="46"/>
      <c r="E3" s="28"/>
      <c r="H3" s="3"/>
      <c r="J3" s="24"/>
      <c r="K3" s="2" t="s">
        <v>203</v>
      </c>
    </row>
    <row r="4" spans="1:11" ht="15" customHeight="1" thickBot="1">
      <c r="A4" s="46"/>
      <c r="B4" s="4" t="s">
        <v>17</v>
      </c>
      <c r="C4" s="46"/>
      <c r="D4" s="46"/>
      <c r="E4" s="28"/>
      <c r="F4" s="28"/>
      <c r="J4" s="27"/>
      <c r="K4" s="5" t="s">
        <v>204</v>
      </c>
    </row>
    <row r="5" spans="1:12" ht="14.25" customHeight="1">
      <c r="A5" s="206"/>
      <c r="B5" s="75"/>
      <c r="C5" s="207"/>
      <c r="D5" s="208"/>
      <c r="E5" s="209" t="s">
        <v>237</v>
      </c>
      <c r="F5" s="209" t="s">
        <v>238</v>
      </c>
      <c r="G5" s="200" t="s">
        <v>239</v>
      </c>
      <c r="H5" s="200" t="s">
        <v>238</v>
      </c>
      <c r="I5" s="201"/>
      <c r="J5" s="202" t="s">
        <v>240</v>
      </c>
      <c r="K5" s="200" t="s">
        <v>241</v>
      </c>
      <c r="L5" s="200" t="s">
        <v>242</v>
      </c>
    </row>
    <row r="6" spans="1:12" ht="14.25" customHeight="1">
      <c r="A6" s="210" t="s">
        <v>205</v>
      </c>
      <c r="B6" s="211" t="s">
        <v>206</v>
      </c>
      <c r="C6" s="3" t="s">
        <v>227</v>
      </c>
      <c r="D6" s="212" t="s">
        <v>228</v>
      </c>
      <c r="E6" s="213" t="s">
        <v>243</v>
      </c>
      <c r="F6" s="213" t="s">
        <v>244</v>
      </c>
      <c r="G6" s="203" t="s">
        <v>245</v>
      </c>
      <c r="H6" s="203" t="s">
        <v>244</v>
      </c>
      <c r="I6" s="204" t="s">
        <v>231</v>
      </c>
      <c r="J6" s="205" t="s">
        <v>246</v>
      </c>
      <c r="K6" s="203" t="s">
        <v>247</v>
      </c>
      <c r="L6" s="203" t="s">
        <v>248</v>
      </c>
    </row>
    <row r="7" spans="1:12" ht="14.25" customHeight="1" thickBot="1">
      <c r="A7" s="210"/>
      <c r="B7" s="211"/>
      <c r="C7" s="3"/>
      <c r="D7" s="212"/>
      <c r="E7" s="213" t="s">
        <v>249</v>
      </c>
      <c r="F7" s="213" t="s">
        <v>249</v>
      </c>
      <c r="G7" s="241"/>
      <c r="H7" s="203" t="s">
        <v>250</v>
      </c>
      <c r="I7" s="214"/>
      <c r="J7" s="215"/>
      <c r="K7" s="203" t="s">
        <v>251</v>
      </c>
      <c r="L7" s="203" t="s">
        <v>250</v>
      </c>
    </row>
    <row r="8" spans="1:12" ht="37.5" customHeight="1">
      <c r="A8" s="218" t="s">
        <v>207</v>
      </c>
      <c r="B8" s="221" t="s">
        <v>18</v>
      </c>
      <c r="C8" s="222" t="s">
        <v>233</v>
      </c>
      <c r="D8" s="223">
        <v>48</v>
      </c>
      <c r="E8" s="254"/>
      <c r="F8" s="255"/>
      <c r="G8" s="256"/>
      <c r="H8" s="255"/>
      <c r="I8" s="257"/>
      <c r="J8" s="233"/>
      <c r="K8" s="258"/>
      <c r="L8" s="259"/>
    </row>
    <row r="9" spans="1:12" ht="37.5" customHeight="1">
      <c r="A9" s="219" t="s">
        <v>208</v>
      </c>
      <c r="B9" s="52" t="s">
        <v>19</v>
      </c>
      <c r="C9" s="50" t="s">
        <v>233</v>
      </c>
      <c r="D9" s="56">
        <v>12</v>
      </c>
      <c r="E9" s="260"/>
      <c r="F9" s="261"/>
      <c r="G9" s="262"/>
      <c r="H9" s="261"/>
      <c r="I9" s="13"/>
      <c r="J9" s="7"/>
      <c r="K9" s="40"/>
      <c r="L9" s="263"/>
    </row>
    <row r="10" spans="1:12" ht="26.25" customHeight="1">
      <c r="A10" s="219" t="s">
        <v>209</v>
      </c>
      <c r="B10" s="52" t="s">
        <v>259</v>
      </c>
      <c r="C10" s="50" t="s">
        <v>233</v>
      </c>
      <c r="D10" s="50">
        <v>5000</v>
      </c>
      <c r="E10" s="260"/>
      <c r="F10" s="261"/>
      <c r="G10" s="262"/>
      <c r="H10" s="261"/>
      <c r="I10" s="13"/>
      <c r="J10" s="7"/>
      <c r="K10" s="40"/>
      <c r="L10" s="263"/>
    </row>
    <row r="11" spans="1:12" ht="26.25" customHeight="1">
      <c r="A11" s="219" t="s">
        <v>210</v>
      </c>
      <c r="B11" s="52" t="s">
        <v>20</v>
      </c>
      <c r="C11" s="50" t="s">
        <v>233</v>
      </c>
      <c r="D11" s="50">
        <v>500</v>
      </c>
      <c r="E11" s="260"/>
      <c r="F11" s="261"/>
      <c r="G11" s="262"/>
      <c r="H11" s="261"/>
      <c r="I11" s="13"/>
      <c r="J11" s="7"/>
      <c r="K11" s="40"/>
      <c r="L11" s="263"/>
    </row>
    <row r="12" spans="1:12" ht="26.25" customHeight="1">
      <c r="A12" s="219" t="s">
        <v>211</v>
      </c>
      <c r="B12" s="52" t="s">
        <v>308</v>
      </c>
      <c r="C12" s="50" t="s">
        <v>233</v>
      </c>
      <c r="D12" s="50">
        <v>30000</v>
      </c>
      <c r="E12" s="260"/>
      <c r="F12" s="261"/>
      <c r="G12" s="262"/>
      <c r="H12" s="261"/>
      <c r="I12" s="13"/>
      <c r="J12" s="7"/>
      <c r="K12" s="40"/>
      <c r="L12" s="263"/>
    </row>
    <row r="13" spans="1:12" ht="63.75" customHeight="1">
      <c r="A13" s="219" t="s">
        <v>212</v>
      </c>
      <c r="B13" s="52" t="s">
        <v>312</v>
      </c>
      <c r="C13" s="50" t="s">
        <v>233</v>
      </c>
      <c r="D13" s="50">
        <v>8000</v>
      </c>
      <c r="E13" s="260"/>
      <c r="F13" s="261"/>
      <c r="G13" s="262"/>
      <c r="H13" s="261"/>
      <c r="I13" s="13"/>
      <c r="J13" s="7"/>
      <c r="K13" s="40"/>
      <c r="L13" s="263"/>
    </row>
    <row r="14" spans="1:12" ht="36.75" customHeight="1">
      <c r="A14" s="219" t="s">
        <v>213</v>
      </c>
      <c r="B14" s="52" t="s">
        <v>21</v>
      </c>
      <c r="C14" s="50" t="s">
        <v>233</v>
      </c>
      <c r="D14" s="50">
        <v>15000</v>
      </c>
      <c r="E14" s="260"/>
      <c r="F14" s="261"/>
      <c r="G14" s="262"/>
      <c r="H14" s="261"/>
      <c r="I14" s="13"/>
      <c r="J14" s="7"/>
      <c r="K14" s="40"/>
      <c r="L14" s="263"/>
    </row>
    <row r="15" spans="1:12" ht="47.25" customHeight="1">
      <c r="A15" s="219" t="s">
        <v>214</v>
      </c>
      <c r="B15" s="52" t="s">
        <v>313</v>
      </c>
      <c r="C15" s="50" t="s">
        <v>233</v>
      </c>
      <c r="D15" s="50">
        <v>5000</v>
      </c>
      <c r="E15" s="260"/>
      <c r="F15" s="261"/>
      <c r="G15" s="262"/>
      <c r="H15" s="261"/>
      <c r="I15" s="13"/>
      <c r="J15" s="7"/>
      <c r="K15" s="40"/>
      <c r="L15" s="263"/>
    </row>
    <row r="16" spans="1:12" ht="40.5" customHeight="1">
      <c r="A16" s="219" t="s">
        <v>215</v>
      </c>
      <c r="B16" s="52" t="s">
        <v>309</v>
      </c>
      <c r="C16" s="50" t="s">
        <v>233</v>
      </c>
      <c r="D16" s="50">
        <v>500</v>
      </c>
      <c r="E16" s="260"/>
      <c r="F16" s="261"/>
      <c r="G16" s="262"/>
      <c r="H16" s="261"/>
      <c r="I16" s="13"/>
      <c r="J16" s="7"/>
      <c r="K16" s="40"/>
      <c r="L16" s="263"/>
    </row>
    <row r="17" spans="1:12" ht="30.75" customHeight="1">
      <c r="A17" s="219" t="s">
        <v>216</v>
      </c>
      <c r="B17" s="63" t="s">
        <v>22</v>
      </c>
      <c r="C17" s="50" t="s">
        <v>233</v>
      </c>
      <c r="D17" s="50">
        <v>20000</v>
      </c>
      <c r="E17" s="264"/>
      <c r="F17" s="261"/>
      <c r="G17" s="262"/>
      <c r="H17" s="261"/>
      <c r="I17" s="13"/>
      <c r="J17" s="7"/>
      <c r="K17" s="40"/>
      <c r="L17" s="263"/>
    </row>
    <row r="18" spans="1:12" ht="30" customHeight="1">
      <c r="A18" s="219" t="s">
        <v>219</v>
      </c>
      <c r="B18" s="59" t="s">
        <v>23</v>
      </c>
      <c r="C18" s="36" t="s">
        <v>233</v>
      </c>
      <c r="D18" s="36">
        <v>1000</v>
      </c>
      <c r="E18" s="265"/>
      <c r="F18" s="261"/>
      <c r="G18" s="262"/>
      <c r="H18" s="266"/>
      <c r="I18" s="14"/>
      <c r="J18" s="6"/>
      <c r="K18" s="62"/>
      <c r="L18" s="267"/>
    </row>
    <row r="19" spans="1:12" ht="38.25" customHeight="1">
      <c r="A19" s="219" t="s">
        <v>220</v>
      </c>
      <c r="B19" s="228" t="s">
        <v>24</v>
      </c>
      <c r="C19" s="227" t="s">
        <v>233</v>
      </c>
      <c r="D19" s="227">
        <v>20000</v>
      </c>
      <c r="E19" s="268"/>
      <c r="F19" s="269"/>
      <c r="G19" s="262"/>
      <c r="H19" s="269"/>
      <c r="I19" s="270"/>
      <c r="J19" s="231"/>
      <c r="K19" s="271"/>
      <c r="L19" s="272"/>
    </row>
    <row r="20" spans="1:12" ht="26.25" customHeight="1">
      <c r="A20" s="219" t="s">
        <v>221</v>
      </c>
      <c r="B20" s="64" t="s">
        <v>25</v>
      </c>
      <c r="C20" s="36" t="s">
        <v>233</v>
      </c>
      <c r="D20" s="36">
        <v>20000</v>
      </c>
      <c r="E20" s="265"/>
      <c r="F20" s="266"/>
      <c r="G20" s="262"/>
      <c r="H20" s="266"/>
      <c r="I20" s="14"/>
      <c r="J20" s="6"/>
      <c r="K20" s="62"/>
      <c r="L20" s="267"/>
    </row>
    <row r="21" spans="1:12" ht="36" customHeight="1">
      <c r="A21" s="219" t="s">
        <v>222</v>
      </c>
      <c r="B21" s="52" t="s">
        <v>26</v>
      </c>
      <c r="C21" s="50" t="s">
        <v>233</v>
      </c>
      <c r="D21" s="50">
        <v>2000</v>
      </c>
      <c r="E21" s="260"/>
      <c r="F21" s="261"/>
      <c r="G21" s="262"/>
      <c r="H21" s="261"/>
      <c r="I21" s="13"/>
      <c r="J21" s="7"/>
      <c r="K21" s="40"/>
      <c r="L21" s="263"/>
    </row>
    <row r="22" spans="1:12" ht="26.25" customHeight="1">
      <c r="A22" s="219" t="s">
        <v>223</v>
      </c>
      <c r="B22" s="63" t="s">
        <v>27</v>
      </c>
      <c r="C22" s="50" t="s">
        <v>233</v>
      </c>
      <c r="D22" s="50">
        <v>20000</v>
      </c>
      <c r="E22" s="260"/>
      <c r="F22" s="261"/>
      <c r="G22" s="262"/>
      <c r="H22" s="261"/>
      <c r="I22" s="13"/>
      <c r="J22" s="7"/>
      <c r="K22" s="40"/>
      <c r="L22" s="263"/>
    </row>
    <row r="23" spans="1:12" ht="26.25" customHeight="1" thickBot="1">
      <c r="A23" s="229" t="s">
        <v>224</v>
      </c>
      <c r="B23" s="225" t="s">
        <v>28</v>
      </c>
      <c r="C23" s="226" t="s">
        <v>233</v>
      </c>
      <c r="D23" s="226">
        <v>3000</v>
      </c>
      <c r="E23" s="273"/>
      <c r="F23" s="274"/>
      <c r="G23" s="275"/>
      <c r="H23" s="274"/>
      <c r="I23" s="216"/>
      <c r="J23" s="232"/>
      <c r="K23" s="276"/>
      <c r="L23" s="277"/>
    </row>
    <row r="24" spans="1:12" ht="15" customHeight="1">
      <c r="A24" s="37"/>
      <c r="B24" s="38"/>
      <c r="C24" s="37"/>
      <c r="D24" s="37"/>
      <c r="E24" s="8"/>
      <c r="F24" s="8"/>
      <c r="G24" s="37"/>
      <c r="H24" s="37"/>
      <c r="I24" s="38"/>
      <c r="J24" s="37"/>
      <c r="K24" s="38"/>
      <c r="L24" s="38"/>
    </row>
    <row r="25" spans="1:12" ht="15" customHeight="1">
      <c r="A25" s="37"/>
      <c r="B25" s="38"/>
      <c r="C25" s="37"/>
      <c r="D25" s="37"/>
      <c r="E25" s="8"/>
      <c r="F25" s="8"/>
      <c r="G25" s="37"/>
      <c r="H25" s="37"/>
      <c r="I25" s="38"/>
      <c r="J25" s="37"/>
      <c r="K25" s="38"/>
      <c r="L25" s="38"/>
    </row>
    <row r="26" spans="1:12" ht="15" customHeight="1">
      <c r="A26" s="37"/>
      <c r="B26" s="38"/>
      <c r="C26" s="37"/>
      <c r="D26" s="37"/>
      <c r="E26" s="8"/>
      <c r="F26" s="8"/>
      <c r="G26" s="37"/>
      <c r="H26" s="37"/>
      <c r="I26" s="38"/>
      <c r="J26" s="37"/>
      <c r="K26" s="38"/>
      <c r="L26" s="38"/>
    </row>
    <row r="27" spans="1:12" ht="15" customHeight="1">
      <c r="A27" s="37"/>
      <c r="B27" s="38"/>
      <c r="C27" s="37"/>
      <c r="D27" s="37"/>
      <c r="E27" s="8"/>
      <c r="F27" s="8"/>
      <c r="G27" s="37"/>
      <c r="H27" s="37"/>
      <c r="I27" s="38"/>
      <c r="J27" s="37"/>
      <c r="K27" s="38"/>
      <c r="L27" s="38"/>
    </row>
    <row r="28" spans="1:12" ht="15" customHeight="1">
      <c r="A28" s="37"/>
      <c r="B28" s="38"/>
      <c r="C28" s="37"/>
      <c r="D28" s="37"/>
      <c r="E28" s="8"/>
      <c r="F28" s="8"/>
      <c r="G28" s="37"/>
      <c r="H28" s="37"/>
      <c r="I28" s="38"/>
      <c r="J28" s="37"/>
      <c r="K28" s="38"/>
      <c r="L28" s="38"/>
    </row>
    <row r="29" spans="1:12" ht="15" customHeight="1">
      <c r="A29" s="37"/>
      <c r="B29" s="38"/>
      <c r="C29" s="37"/>
      <c r="D29" s="37"/>
      <c r="E29" s="8"/>
      <c r="F29" s="4" t="s">
        <v>255</v>
      </c>
      <c r="G29" s="37"/>
      <c r="H29" s="37"/>
      <c r="I29" s="38"/>
      <c r="J29" s="37"/>
      <c r="K29" s="38"/>
      <c r="L29" s="38"/>
    </row>
    <row r="30" spans="1:12" ht="15" customHeight="1">
      <c r="A30" s="37"/>
      <c r="B30" s="38"/>
      <c r="C30" s="37"/>
      <c r="D30" s="37"/>
      <c r="E30" s="8"/>
      <c r="F30" s="4"/>
      <c r="G30" s="37"/>
      <c r="H30" s="37"/>
      <c r="I30" s="38"/>
      <c r="J30" s="37"/>
      <c r="K30" s="38"/>
      <c r="L30" s="38"/>
    </row>
    <row r="31" spans="1:12" ht="15" customHeight="1">
      <c r="A31" s="37"/>
      <c r="B31" s="38"/>
      <c r="C31" s="37"/>
      <c r="D31" s="37"/>
      <c r="E31" s="8"/>
      <c r="F31" s="4"/>
      <c r="G31" s="37"/>
      <c r="H31" s="37"/>
      <c r="I31" s="38"/>
      <c r="J31" s="37"/>
      <c r="K31" s="38"/>
      <c r="L31" s="38"/>
    </row>
    <row r="32" spans="1:12" ht="15" customHeight="1">
      <c r="A32" s="37"/>
      <c r="B32" s="10" t="s">
        <v>217</v>
      </c>
      <c r="C32" s="11"/>
      <c r="D32" s="11"/>
      <c r="E32" s="11"/>
      <c r="F32" s="11"/>
      <c r="G32" s="12"/>
      <c r="H32" s="12"/>
      <c r="I32" s="12"/>
      <c r="J32" s="12"/>
      <c r="K32" s="21">
        <v>19</v>
      </c>
      <c r="L32" s="38"/>
    </row>
    <row r="33" spans="1:11" ht="15.75" customHeight="1">
      <c r="A33" s="46"/>
      <c r="B33" s="33"/>
      <c r="C33" s="25"/>
      <c r="D33" s="46"/>
      <c r="E33" s="28"/>
      <c r="F33" s="28"/>
      <c r="J33" s="24"/>
      <c r="K33" s="2"/>
    </row>
    <row r="34" spans="1:11" ht="19.5" customHeight="1">
      <c r="A34" s="46"/>
      <c r="B34" s="330" t="s">
        <v>305</v>
      </c>
      <c r="C34" s="25"/>
      <c r="D34" s="46"/>
      <c r="E34" s="28"/>
      <c r="F34" s="337" t="s">
        <v>307</v>
      </c>
      <c r="J34" s="24"/>
      <c r="K34" s="2" t="s">
        <v>202</v>
      </c>
    </row>
    <row r="35" spans="1:11" ht="15.75" customHeight="1">
      <c r="A35" s="46"/>
      <c r="B35" s="28"/>
      <c r="C35" s="46"/>
      <c r="D35" s="46"/>
      <c r="E35" s="28"/>
      <c r="F35" s="3" t="s">
        <v>218</v>
      </c>
      <c r="J35" s="24"/>
      <c r="K35" s="2" t="s">
        <v>203</v>
      </c>
    </row>
    <row r="36" spans="1:11" ht="15.75" customHeight="1" thickBot="1">
      <c r="A36" s="46"/>
      <c r="B36" s="4" t="s">
        <v>17</v>
      </c>
      <c r="C36" s="46"/>
      <c r="D36" s="46"/>
      <c r="E36" s="28"/>
      <c r="J36" s="27"/>
      <c r="K36" s="5" t="s">
        <v>204</v>
      </c>
    </row>
    <row r="37" spans="1:12" ht="14.25" customHeight="1">
      <c r="A37" s="206"/>
      <c r="B37" s="75"/>
      <c r="C37" s="207"/>
      <c r="D37" s="208"/>
      <c r="E37" s="209" t="s">
        <v>237</v>
      </c>
      <c r="F37" s="209" t="s">
        <v>238</v>
      </c>
      <c r="G37" s="200" t="s">
        <v>239</v>
      </c>
      <c r="H37" s="200" t="s">
        <v>238</v>
      </c>
      <c r="I37" s="201"/>
      <c r="J37" s="202" t="s">
        <v>240</v>
      </c>
      <c r="K37" s="200" t="s">
        <v>241</v>
      </c>
      <c r="L37" s="200" t="s">
        <v>242</v>
      </c>
    </row>
    <row r="38" spans="1:12" ht="14.25" customHeight="1">
      <c r="A38" s="210" t="s">
        <v>205</v>
      </c>
      <c r="B38" s="211" t="s">
        <v>206</v>
      </c>
      <c r="C38" s="3" t="s">
        <v>227</v>
      </c>
      <c r="D38" s="212" t="s">
        <v>228</v>
      </c>
      <c r="E38" s="213" t="s">
        <v>243</v>
      </c>
      <c r="F38" s="213" t="s">
        <v>244</v>
      </c>
      <c r="G38" s="203" t="s">
        <v>245</v>
      </c>
      <c r="H38" s="203" t="s">
        <v>244</v>
      </c>
      <c r="I38" s="204" t="s">
        <v>231</v>
      </c>
      <c r="J38" s="205" t="s">
        <v>246</v>
      </c>
      <c r="K38" s="203" t="s">
        <v>247</v>
      </c>
      <c r="L38" s="203" t="s">
        <v>248</v>
      </c>
    </row>
    <row r="39" spans="1:12" ht="14.25" customHeight="1" thickBot="1">
      <c r="A39" s="236"/>
      <c r="B39" s="237"/>
      <c r="C39" s="238"/>
      <c r="D39" s="239"/>
      <c r="E39" s="240" t="s">
        <v>249</v>
      </c>
      <c r="F39" s="240" t="s">
        <v>249</v>
      </c>
      <c r="G39" s="241"/>
      <c r="H39" s="241" t="s">
        <v>250</v>
      </c>
      <c r="I39" s="242"/>
      <c r="J39" s="243"/>
      <c r="K39" s="241" t="s">
        <v>251</v>
      </c>
      <c r="L39" s="241" t="s">
        <v>250</v>
      </c>
    </row>
    <row r="40" spans="1:12" ht="37.5" customHeight="1">
      <c r="A40" s="218" t="s">
        <v>225</v>
      </c>
      <c r="B40" s="59" t="s">
        <v>29</v>
      </c>
      <c r="C40" s="36" t="s">
        <v>233</v>
      </c>
      <c r="D40" s="36">
        <v>120</v>
      </c>
      <c r="E40" s="265"/>
      <c r="F40" s="266"/>
      <c r="G40" s="262"/>
      <c r="H40" s="266"/>
      <c r="I40" s="14"/>
      <c r="J40" s="6"/>
      <c r="K40" s="62"/>
      <c r="L40" s="278"/>
    </row>
    <row r="41" spans="1:12" ht="51" customHeight="1">
      <c r="A41" s="219" t="s">
        <v>252</v>
      </c>
      <c r="B41" s="52" t="s">
        <v>2</v>
      </c>
      <c r="C41" s="50" t="s">
        <v>233</v>
      </c>
      <c r="D41" s="50">
        <v>20000</v>
      </c>
      <c r="E41" s="260"/>
      <c r="F41" s="261"/>
      <c r="G41" s="262"/>
      <c r="H41" s="279"/>
      <c r="I41" s="7"/>
      <c r="J41" s="13"/>
      <c r="K41" s="50"/>
      <c r="L41" s="280"/>
    </row>
    <row r="42" spans="1:12" ht="26.25" customHeight="1">
      <c r="A42" s="219" t="s">
        <v>253</v>
      </c>
      <c r="B42" s="52" t="s">
        <v>30</v>
      </c>
      <c r="C42" s="50" t="s">
        <v>233</v>
      </c>
      <c r="D42" s="50">
        <v>800</v>
      </c>
      <c r="E42" s="260"/>
      <c r="F42" s="261"/>
      <c r="G42" s="262"/>
      <c r="H42" s="279"/>
      <c r="I42" s="7"/>
      <c r="J42" s="13"/>
      <c r="K42" s="50"/>
      <c r="L42" s="280"/>
    </row>
    <row r="43" spans="1:12" ht="26.25" customHeight="1">
      <c r="A43" s="219" t="s">
        <v>261</v>
      </c>
      <c r="B43" s="52" t="s">
        <v>31</v>
      </c>
      <c r="C43" s="50" t="s">
        <v>233</v>
      </c>
      <c r="D43" s="50">
        <v>3000</v>
      </c>
      <c r="E43" s="260"/>
      <c r="F43" s="261"/>
      <c r="G43" s="262"/>
      <c r="H43" s="279"/>
      <c r="I43" s="7"/>
      <c r="J43" s="13"/>
      <c r="K43" s="50"/>
      <c r="L43" s="280"/>
    </row>
    <row r="44" spans="1:12" ht="26.25" customHeight="1">
      <c r="A44" s="219">
        <v>21</v>
      </c>
      <c r="B44" s="52" t="s">
        <v>299</v>
      </c>
      <c r="C44" s="50" t="s">
        <v>233</v>
      </c>
      <c r="D44" s="50">
        <v>2000</v>
      </c>
      <c r="E44" s="260"/>
      <c r="F44" s="261"/>
      <c r="G44" s="262"/>
      <c r="H44" s="281"/>
      <c r="I44" s="6"/>
      <c r="J44" s="14"/>
      <c r="K44" s="36"/>
      <c r="L44" s="278"/>
    </row>
    <row r="45" spans="1:12" ht="27" customHeight="1">
      <c r="A45" s="219" t="s">
        <v>263</v>
      </c>
      <c r="B45" s="52" t="s">
        <v>32</v>
      </c>
      <c r="C45" s="50" t="s">
        <v>233</v>
      </c>
      <c r="D45" s="50">
        <v>4000</v>
      </c>
      <c r="E45" s="265"/>
      <c r="F45" s="261"/>
      <c r="G45" s="262"/>
      <c r="H45" s="281"/>
      <c r="I45" s="6"/>
      <c r="J45" s="14"/>
      <c r="K45" s="6"/>
      <c r="L45" s="278"/>
    </row>
    <row r="46" spans="1:12" ht="27" customHeight="1">
      <c r="A46" s="219" t="s">
        <v>264</v>
      </c>
      <c r="B46" s="52" t="s">
        <v>33</v>
      </c>
      <c r="C46" s="50" t="s">
        <v>233</v>
      </c>
      <c r="D46" s="50">
        <v>5000</v>
      </c>
      <c r="E46" s="265"/>
      <c r="F46" s="261"/>
      <c r="G46" s="262"/>
      <c r="H46" s="281"/>
      <c r="I46" s="6"/>
      <c r="J46" s="14"/>
      <c r="K46" s="6"/>
      <c r="L46" s="278"/>
    </row>
    <row r="47" spans="1:12" ht="27" customHeight="1">
      <c r="A47" s="219" t="s">
        <v>265</v>
      </c>
      <c r="B47" s="52" t="s">
        <v>34</v>
      </c>
      <c r="C47" s="50" t="s">
        <v>233</v>
      </c>
      <c r="D47" s="50">
        <v>15000</v>
      </c>
      <c r="E47" s="260"/>
      <c r="F47" s="261"/>
      <c r="G47" s="262"/>
      <c r="H47" s="279"/>
      <c r="I47" s="7"/>
      <c r="J47" s="13"/>
      <c r="K47" s="50"/>
      <c r="L47" s="280"/>
    </row>
    <row r="48" spans="1:12" ht="37.5" customHeight="1">
      <c r="A48" s="219" t="s">
        <v>266</v>
      </c>
      <c r="B48" s="52" t="s">
        <v>35</v>
      </c>
      <c r="C48" s="50" t="s">
        <v>233</v>
      </c>
      <c r="D48" s="50">
        <v>15000</v>
      </c>
      <c r="E48" s="260"/>
      <c r="F48" s="261"/>
      <c r="G48" s="262"/>
      <c r="H48" s="279"/>
      <c r="I48" s="7"/>
      <c r="J48" s="13"/>
      <c r="K48" s="50"/>
      <c r="L48" s="280"/>
    </row>
    <row r="49" spans="1:12" ht="37.5" customHeight="1">
      <c r="A49" s="219" t="s">
        <v>267</v>
      </c>
      <c r="B49" s="59" t="s">
        <v>36</v>
      </c>
      <c r="C49" s="36" t="s">
        <v>233</v>
      </c>
      <c r="D49" s="36">
        <v>30000</v>
      </c>
      <c r="E49" s="265"/>
      <c r="F49" s="261"/>
      <c r="G49" s="262"/>
      <c r="H49" s="281"/>
      <c r="I49" s="6"/>
      <c r="J49" s="14"/>
      <c r="K49" s="36"/>
      <c r="L49" s="278"/>
    </row>
    <row r="50" spans="1:12" ht="30.75" customHeight="1">
      <c r="A50" s="219" t="s">
        <v>268</v>
      </c>
      <c r="B50" s="59" t="s">
        <v>258</v>
      </c>
      <c r="C50" s="36" t="s">
        <v>233</v>
      </c>
      <c r="D50" s="36">
        <v>400</v>
      </c>
      <c r="E50" s="265"/>
      <c r="F50" s="261"/>
      <c r="G50" s="262"/>
      <c r="H50" s="281"/>
      <c r="I50" s="6"/>
      <c r="J50" s="14"/>
      <c r="K50" s="36"/>
      <c r="L50" s="278"/>
    </row>
    <row r="51" spans="1:12" ht="37.5" customHeight="1">
      <c r="A51" s="219" t="s">
        <v>269</v>
      </c>
      <c r="B51" s="52" t="s">
        <v>37</v>
      </c>
      <c r="C51" s="50" t="s">
        <v>233</v>
      </c>
      <c r="D51" s="50">
        <v>3000</v>
      </c>
      <c r="E51" s="260"/>
      <c r="F51" s="261"/>
      <c r="G51" s="262"/>
      <c r="H51" s="279"/>
      <c r="I51" s="7"/>
      <c r="J51" s="13"/>
      <c r="K51" s="50"/>
      <c r="L51" s="280"/>
    </row>
    <row r="52" spans="1:12" ht="37.5" customHeight="1">
      <c r="A52" s="219" t="s">
        <v>270</v>
      </c>
      <c r="B52" s="228" t="s">
        <v>38</v>
      </c>
      <c r="C52" s="227" t="s">
        <v>233</v>
      </c>
      <c r="D52" s="227">
        <v>6000</v>
      </c>
      <c r="E52" s="268"/>
      <c r="F52" s="269"/>
      <c r="G52" s="262"/>
      <c r="H52" s="282"/>
      <c r="I52" s="231"/>
      <c r="J52" s="270"/>
      <c r="K52" s="227"/>
      <c r="L52" s="283"/>
    </row>
    <row r="53" spans="1:12" ht="25.5" customHeight="1">
      <c r="A53" s="219" t="s">
        <v>271</v>
      </c>
      <c r="B53" s="59" t="s">
        <v>39</v>
      </c>
      <c r="C53" s="36" t="s">
        <v>233</v>
      </c>
      <c r="D53" s="36">
        <v>500</v>
      </c>
      <c r="E53" s="284"/>
      <c r="F53" s="266"/>
      <c r="G53" s="262"/>
      <c r="H53" s="281"/>
      <c r="I53" s="6"/>
      <c r="J53" s="14"/>
      <c r="K53" s="36"/>
      <c r="L53" s="278"/>
    </row>
    <row r="54" spans="1:12" ht="25.5" customHeight="1">
      <c r="A54" s="219" t="s">
        <v>272</v>
      </c>
      <c r="B54" s="52" t="s">
        <v>40</v>
      </c>
      <c r="C54" s="50" t="s">
        <v>233</v>
      </c>
      <c r="D54" s="50">
        <v>5000</v>
      </c>
      <c r="E54" s="285"/>
      <c r="F54" s="261"/>
      <c r="G54" s="262"/>
      <c r="H54" s="279"/>
      <c r="I54" s="7"/>
      <c r="J54" s="13"/>
      <c r="K54" s="50"/>
      <c r="L54" s="280"/>
    </row>
    <row r="55" spans="1:12" ht="35.25" customHeight="1">
      <c r="A55" s="219" t="s">
        <v>273</v>
      </c>
      <c r="B55" s="52" t="s">
        <v>41</v>
      </c>
      <c r="C55" s="50" t="s">
        <v>233</v>
      </c>
      <c r="D55" s="50">
        <v>500</v>
      </c>
      <c r="E55" s="285"/>
      <c r="F55" s="261"/>
      <c r="G55" s="262"/>
      <c r="H55" s="279"/>
      <c r="I55" s="7"/>
      <c r="J55" s="13"/>
      <c r="K55" s="50"/>
      <c r="L55" s="280"/>
    </row>
    <row r="56" spans="1:12" ht="57.75" customHeight="1" thickBot="1">
      <c r="A56" s="229" t="s">
        <v>274</v>
      </c>
      <c r="B56" s="230" t="s">
        <v>42</v>
      </c>
      <c r="C56" s="217" t="s">
        <v>233</v>
      </c>
      <c r="D56" s="217">
        <v>6000</v>
      </c>
      <c r="E56" s="286"/>
      <c r="F56" s="274"/>
      <c r="G56" s="275"/>
      <c r="H56" s="287"/>
      <c r="I56" s="288"/>
      <c r="J56" s="289"/>
      <c r="K56" s="226"/>
      <c r="L56" s="290"/>
    </row>
    <row r="57" spans="1:12" ht="17.25" customHeight="1">
      <c r="A57" s="37"/>
      <c r="B57" s="9"/>
      <c r="C57" s="37"/>
      <c r="D57" s="37"/>
      <c r="E57" s="37"/>
      <c r="F57" s="42"/>
      <c r="G57" s="37"/>
      <c r="H57" s="38"/>
      <c r="I57" s="38"/>
      <c r="J57" s="38"/>
      <c r="K57" s="38"/>
      <c r="L57" s="38"/>
    </row>
    <row r="58" spans="1:12" ht="17.25" customHeight="1">
      <c r="A58" s="37"/>
      <c r="B58" s="38"/>
      <c r="C58" s="37"/>
      <c r="D58" s="37"/>
      <c r="E58" s="8"/>
      <c r="G58" s="37"/>
      <c r="H58" s="37"/>
      <c r="I58" s="38"/>
      <c r="J58" s="37"/>
      <c r="K58" s="38"/>
      <c r="L58" s="38"/>
    </row>
    <row r="59" spans="1:12" ht="17.25" customHeight="1">
      <c r="A59" s="37"/>
      <c r="B59" s="38"/>
      <c r="C59" s="37"/>
      <c r="D59" s="37"/>
      <c r="E59" s="8"/>
      <c r="F59" s="4"/>
      <c r="G59" s="37"/>
      <c r="H59" s="37"/>
      <c r="I59" s="38"/>
      <c r="J59" s="37"/>
      <c r="K59" s="38"/>
      <c r="L59" s="38"/>
    </row>
    <row r="60" spans="1:12" ht="17.25" customHeight="1">
      <c r="A60" s="37"/>
      <c r="B60" s="38"/>
      <c r="C60" s="37"/>
      <c r="D60" s="37"/>
      <c r="E60" s="8"/>
      <c r="F60" s="4"/>
      <c r="G60" s="37"/>
      <c r="H60" s="37"/>
      <c r="I60" s="38"/>
      <c r="J60" s="37"/>
      <c r="K60" s="38"/>
      <c r="L60" s="38"/>
    </row>
    <row r="61" spans="1:12" ht="17.25" customHeight="1">
      <c r="A61" s="37"/>
      <c r="B61" s="38"/>
      <c r="C61" s="37"/>
      <c r="D61" s="37"/>
      <c r="E61" s="8"/>
      <c r="F61" s="4" t="s">
        <v>255</v>
      </c>
      <c r="G61" s="37"/>
      <c r="H61" s="37"/>
      <c r="I61" s="38"/>
      <c r="J61" s="37"/>
      <c r="K61" s="38"/>
      <c r="L61" s="38"/>
    </row>
    <row r="62" spans="1:12" ht="17.25" customHeight="1">
      <c r="A62" s="37"/>
      <c r="B62" s="38"/>
      <c r="C62" s="37"/>
      <c r="D62" s="37"/>
      <c r="E62" s="8"/>
      <c r="F62" s="4"/>
      <c r="G62" s="37"/>
      <c r="H62" s="37"/>
      <c r="I62" s="38"/>
      <c r="J62" s="37"/>
      <c r="K62" s="38"/>
      <c r="L62" s="38"/>
    </row>
    <row r="63" spans="1:12" ht="17.25" customHeight="1">
      <c r="A63" s="37"/>
      <c r="B63" s="10" t="s">
        <v>217</v>
      </c>
      <c r="C63" s="11"/>
      <c r="D63" s="11"/>
      <c r="E63" s="11"/>
      <c r="F63" s="11"/>
      <c r="G63" s="12"/>
      <c r="H63" s="12"/>
      <c r="I63" s="12"/>
      <c r="J63" s="12"/>
      <c r="K63" s="21">
        <v>20</v>
      </c>
      <c r="L63" s="38"/>
    </row>
    <row r="64" spans="1:12" ht="17.25" customHeight="1">
      <c r="A64" s="37"/>
      <c r="B64" s="9"/>
      <c r="C64" s="37"/>
      <c r="D64" s="37"/>
      <c r="E64" s="37"/>
      <c r="F64" s="42"/>
      <c r="G64" s="37"/>
      <c r="H64" s="38"/>
      <c r="I64" s="38"/>
      <c r="J64" s="38"/>
      <c r="K64" s="38"/>
      <c r="L64" s="38"/>
    </row>
    <row r="65" spans="1:11" ht="17.25">
      <c r="A65" s="46"/>
      <c r="B65" s="330" t="s">
        <v>305</v>
      </c>
      <c r="C65" s="25"/>
      <c r="D65" s="46"/>
      <c r="E65" s="28"/>
      <c r="F65" s="337" t="s">
        <v>307</v>
      </c>
      <c r="J65" s="24"/>
      <c r="K65" s="2" t="s">
        <v>202</v>
      </c>
    </row>
    <row r="66" spans="1:11" ht="15">
      <c r="A66" s="46"/>
      <c r="B66" s="28"/>
      <c r="C66" s="46"/>
      <c r="D66" s="46"/>
      <c r="E66" s="28"/>
      <c r="F66" s="3" t="s">
        <v>218</v>
      </c>
      <c r="J66" s="24"/>
      <c r="K66" s="2" t="s">
        <v>203</v>
      </c>
    </row>
    <row r="67" spans="1:11" ht="15.75" thickBot="1">
      <c r="A67" s="46"/>
      <c r="B67" s="4" t="s">
        <v>17</v>
      </c>
      <c r="C67" s="46"/>
      <c r="D67" s="46"/>
      <c r="E67" s="46"/>
      <c r="J67" s="27"/>
      <c r="K67" s="5" t="s">
        <v>204</v>
      </c>
    </row>
    <row r="68" spans="1:12" ht="12" customHeight="1">
      <c r="A68" s="206"/>
      <c r="B68" s="75"/>
      <c r="C68" s="207"/>
      <c r="D68" s="208"/>
      <c r="E68" s="209" t="s">
        <v>237</v>
      </c>
      <c r="F68" s="209" t="s">
        <v>238</v>
      </c>
      <c r="G68" s="200" t="s">
        <v>239</v>
      </c>
      <c r="H68" s="200" t="s">
        <v>238</v>
      </c>
      <c r="I68" s="201"/>
      <c r="J68" s="202" t="s">
        <v>240</v>
      </c>
      <c r="K68" s="200" t="s">
        <v>241</v>
      </c>
      <c r="L68" s="200" t="s">
        <v>242</v>
      </c>
    </row>
    <row r="69" spans="1:12" ht="15">
      <c r="A69" s="210" t="s">
        <v>205</v>
      </c>
      <c r="B69" s="211" t="s">
        <v>206</v>
      </c>
      <c r="C69" s="3" t="s">
        <v>227</v>
      </c>
      <c r="D69" s="212" t="s">
        <v>228</v>
      </c>
      <c r="E69" s="213" t="s">
        <v>243</v>
      </c>
      <c r="F69" s="213" t="s">
        <v>244</v>
      </c>
      <c r="G69" s="203" t="s">
        <v>245</v>
      </c>
      <c r="H69" s="203" t="s">
        <v>244</v>
      </c>
      <c r="I69" s="204" t="s">
        <v>231</v>
      </c>
      <c r="J69" s="205" t="s">
        <v>246</v>
      </c>
      <c r="K69" s="203" t="s">
        <v>247</v>
      </c>
      <c r="L69" s="203" t="s">
        <v>248</v>
      </c>
    </row>
    <row r="70" spans="1:12" ht="15.75" thickBot="1">
      <c r="A70" s="210"/>
      <c r="B70" s="237"/>
      <c r="C70" s="238"/>
      <c r="D70" s="239"/>
      <c r="E70" s="240" t="s">
        <v>249</v>
      </c>
      <c r="F70" s="240" t="s">
        <v>249</v>
      </c>
      <c r="G70" s="241"/>
      <c r="H70" s="241" t="s">
        <v>250</v>
      </c>
      <c r="I70" s="242"/>
      <c r="J70" s="243"/>
      <c r="K70" s="241" t="s">
        <v>251</v>
      </c>
      <c r="L70" s="241" t="s">
        <v>250</v>
      </c>
    </row>
    <row r="71" spans="1:12" ht="27.75" customHeight="1">
      <c r="A71" s="218" t="s">
        <v>275</v>
      </c>
      <c r="B71" s="59" t="s">
        <v>43</v>
      </c>
      <c r="C71" s="36" t="s">
        <v>233</v>
      </c>
      <c r="D71" s="36">
        <v>15000</v>
      </c>
      <c r="E71" s="284"/>
      <c r="F71" s="266"/>
      <c r="G71" s="262"/>
      <c r="H71" s="281"/>
      <c r="I71" s="6"/>
      <c r="J71" s="14"/>
      <c r="K71" s="36"/>
      <c r="L71" s="278"/>
    </row>
    <row r="72" spans="1:12" ht="27.75" customHeight="1">
      <c r="A72" s="219" t="s">
        <v>276</v>
      </c>
      <c r="B72" s="59" t="s">
        <v>44</v>
      </c>
      <c r="C72" s="36" t="s">
        <v>233</v>
      </c>
      <c r="D72" s="36">
        <v>2000</v>
      </c>
      <c r="E72" s="285"/>
      <c r="F72" s="261"/>
      <c r="G72" s="262"/>
      <c r="H72" s="279"/>
      <c r="I72" s="7"/>
      <c r="J72" s="13"/>
      <c r="K72" s="50"/>
      <c r="L72" s="280"/>
    </row>
    <row r="73" spans="1:12" ht="36" customHeight="1">
      <c r="A73" s="219" t="s">
        <v>277</v>
      </c>
      <c r="B73" s="52" t="s">
        <v>310</v>
      </c>
      <c r="C73" s="50" t="s">
        <v>233</v>
      </c>
      <c r="D73" s="50">
        <v>10000</v>
      </c>
      <c r="E73" s="285"/>
      <c r="F73" s="261"/>
      <c r="G73" s="262"/>
      <c r="H73" s="279"/>
      <c r="I73" s="7"/>
      <c r="J73" s="13"/>
      <c r="K73" s="50"/>
      <c r="L73" s="280"/>
    </row>
    <row r="74" spans="1:12" ht="30.75">
      <c r="A74" s="219" t="s">
        <v>278</v>
      </c>
      <c r="B74" s="52" t="s">
        <v>45</v>
      </c>
      <c r="C74" s="50" t="s">
        <v>233</v>
      </c>
      <c r="D74" s="50">
        <v>20000</v>
      </c>
      <c r="E74" s="285"/>
      <c r="F74" s="261"/>
      <c r="G74" s="262"/>
      <c r="H74" s="279"/>
      <c r="I74" s="7"/>
      <c r="J74" s="13"/>
      <c r="K74" s="50"/>
      <c r="L74" s="280"/>
    </row>
    <row r="75" spans="1:12" ht="30.75">
      <c r="A75" s="219" t="s">
        <v>279</v>
      </c>
      <c r="B75" s="52" t="s">
        <v>46</v>
      </c>
      <c r="C75" s="50" t="s">
        <v>233</v>
      </c>
      <c r="D75" s="50">
        <v>2000</v>
      </c>
      <c r="E75" s="285"/>
      <c r="F75" s="261"/>
      <c r="G75" s="262"/>
      <c r="H75" s="279"/>
      <c r="I75" s="7"/>
      <c r="J75" s="13"/>
      <c r="K75" s="50"/>
      <c r="L75" s="280"/>
    </row>
    <row r="76" spans="1:12" ht="30" customHeight="1">
      <c r="A76" s="219" t="s">
        <v>280</v>
      </c>
      <c r="B76" s="59" t="s">
        <v>47</v>
      </c>
      <c r="C76" s="36" t="s">
        <v>233</v>
      </c>
      <c r="D76" s="36">
        <v>10000</v>
      </c>
      <c r="E76" s="285"/>
      <c r="F76" s="261"/>
      <c r="G76" s="262"/>
      <c r="H76" s="281"/>
      <c r="I76" s="6"/>
      <c r="J76" s="14"/>
      <c r="K76" s="36"/>
      <c r="L76" s="278"/>
    </row>
    <row r="77" spans="1:12" ht="30" customHeight="1">
      <c r="A77" s="219" t="s">
        <v>281</v>
      </c>
      <c r="B77" s="52" t="s">
        <v>48</v>
      </c>
      <c r="C77" s="50" t="s">
        <v>233</v>
      </c>
      <c r="D77" s="50">
        <v>10000</v>
      </c>
      <c r="E77" s="285"/>
      <c r="F77" s="261"/>
      <c r="G77" s="262"/>
      <c r="H77" s="279"/>
      <c r="I77" s="7"/>
      <c r="J77" s="13"/>
      <c r="K77" s="50"/>
      <c r="L77" s="280"/>
    </row>
    <row r="78" spans="1:12" ht="30" customHeight="1">
      <c r="A78" s="219" t="s">
        <v>282</v>
      </c>
      <c r="B78" s="52" t="s">
        <v>301</v>
      </c>
      <c r="C78" s="50" t="s">
        <v>233</v>
      </c>
      <c r="D78" s="50">
        <v>500</v>
      </c>
      <c r="E78" s="285"/>
      <c r="F78" s="261"/>
      <c r="G78" s="262"/>
      <c r="H78" s="279"/>
      <c r="I78" s="7"/>
      <c r="J78" s="13"/>
      <c r="K78" s="50"/>
      <c r="L78" s="280"/>
    </row>
    <row r="79" spans="1:12" ht="30" customHeight="1">
      <c r="A79" s="219" t="s">
        <v>283</v>
      </c>
      <c r="B79" s="52" t="s">
        <v>49</v>
      </c>
      <c r="C79" s="50" t="s">
        <v>233</v>
      </c>
      <c r="D79" s="50">
        <v>40000</v>
      </c>
      <c r="E79" s="285"/>
      <c r="F79" s="261"/>
      <c r="G79" s="262"/>
      <c r="H79" s="279"/>
      <c r="I79" s="7"/>
      <c r="J79" s="13"/>
      <c r="K79" s="50"/>
      <c r="L79" s="280"/>
    </row>
    <row r="80" spans="1:12" ht="35.25" customHeight="1">
      <c r="A80" s="219" t="s">
        <v>284</v>
      </c>
      <c r="B80" s="52" t="s">
        <v>50</v>
      </c>
      <c r="C80" s="50" t="s">
        <v>233</v>
      </c>
      <c r="D80" s="50">
        <v>400</v>
      </c>
      <c r="E80" s="285"/>
      <c r="F80" s="261"/>
      <c r="G80" s="262"/>
      <c r="H80" s="279"/>
      <c r="I80" s="7"/>
      <c r="J80" s="13"/>
      <c r="K80" s="50"/>
      <c r="L80" s="280"/>
    </row>
    <row r="81" spans="1:12" s="245" customFormat="1" ht="35.25" customHeight="1">
      <c r="A81" s="219" t="s">
        <v>285</v>
      </c>
      <c r="B81" s="244" t="s">
        <v>51</v>
      </c>
      <c r="C81" s="234" t="s">
        <v>0</v>
      </c>
      <c r="D81" s="234">
        <v>4</v>
      </c>
      <c r="E81" s="285"/>
      <c r="F81" s="291"/>
      <c r="G81" s="262"/>
      <c r="H81" s="292"/>
      <c r="I81" s="293"/>
      <c r="J81" s="294"/>
      <c r="K81" s="234"/>
      <c r="L81" s="295"/>
    </row>
    <row r="82" spans="1:12" ht="52.5" customHeight="1">
      <c r="A82" s="219" t="s">
        <v>286</v>
      </c>
      <c r="B82" s="65" t="s">
        <v>52</v>
      </c>
      <c r="C82" s="7" t="s">
        <v>233</v>
      </c>
      <c r="D82" s="7">
        <v>1000</v>
      </c>
      <c r="E82" s="285"/>
      <c r="F82" s="261"/>
      <c r="G82" s="262"/>
      <c r="H82" s="279"/>
      <c r="I82" s="7"/>
      <c r="J82" s="13"/>
      <c r="K82" s="50"/>
      <c r="L82" s="280"/>
    </row>
    <row r="83" spans="1:12" ht="30" customHeight="1">
      <c r="A83" s="219" t="s">
        <v>287</v>
      </c>
      <c r="B83" s="59" t="s">
        <v>53</v>
      </c>
      <c r="C83" s="6" t="s">
        <v>1</v>
      </c>
      <c r="D83" s="6">
        <v>4000</v>
      </c>
      <c r="E83" s="285"/>
      <c r="F83" s="261"/>
      <c r="G83" s="262"/>
      <c r="H83" s="281"/>
      <c r="I83" s="6"/>
      <c r="J83" s="14"/>
      <c r="K83" s="36"/>
      <c r="L83" s="278"/>
    </row>
    <row r="84" spans="1:12" ht="40.5" customHeight="1">
      <c r="A84" s="219" t="s">
        <v>288</v>
      </c>
      <c r="B84" s="228" t="s">
        <v>54</v>
      </c>
      <c r="C84" s="231" t="s">
        <v>233</v>
      </c>
      <c r="D84" s="231">
        <v>4000</v>
      </c>
      <c r="E84" s="296"/>
      <c r="F84" s="269"/>
      <c r="G84" s="262"/>
      <c r="H84" s="282"/>
      <c r="I84" s="231"/>
      <c r="J84" s="270"/>
      <c r="K84" s="227"/>
      <c r="L84" s="283"/>
    </row>
    <row r="85" spans="1:12" ht="26.25" customHeight="1">
      <c r="A85" s="219" t="s">
        <v>289</v>
      </c>
      <c r="B85" s="59" t="s">
        <v>302</v>
      </c>
      <c r="C85" s="6" t="s">
        <v>233</v>
      </c>
      <c r="D85" s="6">
        <v>4000</v>
      </c>
      <c r="E85" s="265"/>
      <c r="F85" s="266"/>
      <c r="G85" s="262"/>
      <c r="H85" s="281"/>
      <c r="I85" s="6"/>
      <c r="J85" s="14"/>
      <c r="K85" s="36"/>
      <c r="L85" s="278"/>
    </row>
    <row r="86" spans="1:12" ht="36.75" customHeight="1">
      <c r="A86" s="219" t="s">
        <v>290</v>
      </c>
      <c r="B86" s="52" t="s">
        <v>55</v>
      </c>
      <c r="C86" s="7" t="s">
        <v>233</v>
      </c>
      <c r="D86" s="7">
        <v>1000</v>
      </c>
      <c r="E86" s="260"/>
      <c r="F86" s="261"/>
      <c r="G86" s="262"/>
      <c r="H86" s="279"/>
      <c r="I86" s="7"/>
      <c r="J86" s="13"/>
      <c r="K86" s="50"/>
      <c r="L86" s="280"/>
    </row>
    <row r="87" spans="1:12" ht="26.25" customHeight="1" thickBot="1">
      <c r="A87" s="229" t="s">
        <v>291</v>
      </c>
      <c r="B87" s="230" t="s">
        <v>56</v>
      </c>
      <c r="C87" s="232" t="s">
        <v>233</v>
      </c>
      <c r="D87" s="232">
        <v>10</v>
      </c>
      <c r="E87" s="273"/>
      <c r="F87" s="274"/>
      <c r="G87" s="275"/>
      <c r="H87" s="297"/>
      <c r="I87" s="232"/>
      <c r="J87" s="216"/>
      <c r="K87" s="217"/>
      <c r="L87" s="298"/>
    </row>
    <row r="88" spans="1:12" ht="15">
      <c r="A88" s="37"/>
      <c r="B88" s="10" t="s">
        <v>297</v>
      </c>
      <c r="C88" s="37"/>
      <c r="D88" s="37"/>
      <c r="E88" s="37"/>
      <c r="F88" s="42"/>
      <c r="G88" s="37"/>
      <c r="H88" s="38"/>
      <c r="I88" s="38"/>
      <c r="J88" s="38"/>
      <c r="K88" s="38"/>
      <c r="L88" s="38"/>
    </row>
    <row r="89" spans="1:12" ht="15">
      <c r="A89" s="37"/>
      <c r="B89" s="17" t="s">
        <v>298</v>
      </c>
      <c r="C89" s="37"/>
      <c r="D89" s="37"/>
      <c r="E89" s="37"/>
      <c r="F89" s="42"/>
      <c r="G89" s="37"/>
      <c r="H89" s="38"/>
      <c r="I89" s="38"/>
      <c r="J89" s="38"/>
      <c r="K89" s="38"/>
      <c r="L89" s="38"/>
    </row>
    <row r="90" spans="1:12" ht="15">
      <c r="A90" s="37"/>
      <c r="B90" s="9"/>
      <c r="C90" s="37"/>
      <c r="D90" s="37"/>
      <c r="E90" s="37"/>
      <c r="F90" s="42"/>
      <c r="G90" s="37"/>
      <c r="H90" s="38"/>
      <c r="I90" s="38"/>
      <c r="J90" s="38"/>
      <c r="K90" s="38"/>
      <c r="L90" s="38"/>
    </row>
    <row r="91" spans="1:12" ht="15">
      <c r="A91" s="37"/>
      <c r="B91" s="38"/>
      <c r="C91" s="37"/>
      <c r="D91" s="37"/>
      <c r="E91" s="8"/>
      <c r="G91" s="37"/>
      <c r="H91" s="37"/>
      <c r="I91" s="38"/>
      <c r="J91" s="37"/>
      <c r="K91" s="38"/>
      <c r="L91" s="38"/>
    </row>
    <row r="92" spans="1:12" ht="15">
      <c r="A92" s="37"/>
      <c r="B92" s="38"/>
      <c r="C92" s="37"/>
      <c r="D92" s="37"/>
      <c r="E92" s="8"/>
      <c r="F92" s="4"/>
      <c r="G92" s="37"/>
      <c r="H92" s="37"/>
      <c r="I92" s="38"/>
      <c r="J92" s="37"/>
      <c r="K92" s="38"/>
      <c r="L92" s="38"/>
    </row>
    <row r="93" spans="1:12" ht="15">
      <c r="A93" s="37"/>
      <c r="B93" s="38"/>
      <c r="C93" s="37"/>
      <c r="D93" s="37"/>
      <c r="E93" s="8"/>
      <c r="F93" s="4" t="s">
        <v>255</v>
      </c>
      <c r="G93" s="37"/>
      <c r="H93" s="37"/>
      <c r="I93" s="38"/>
      <c r="J93" s="37"/>
      <c r="K93" s="38"/>
      <c r="L93" s="38"/>
    </row>
    <row r="94" spans="1:12" ht="18">
      <c r="A94" s="37"/>
      <c r="B94" s="10" t="s">
        <v>217</v>
      </c>
      <c r="C94" s="11"/>
      <c r="D94" s="11"/>
      <c r="E94" s="11"/>
      <c r="F94" s="11"/>
      <c r="G94" s="12"/>
      <c r="H94" s="12"/>
      <c r="I94" s="12"/>
      <c r="J94" s="12"/>
      <c r="K94" s="21">
        <v>21</v>
      </c>
      <c r="L94" s="38"/>
    </row>
    <row r="95" spans="1:10" ht="15">
      <c r="A95" s="46"/>
      <c r="C95" s="25"/>
      <c r="D95" s="46"/>
      <c r="E95" s="28"/>
      <c r="F95" s="28"/>
      <c r="H95" s="24"/>
      <c r="J95" s="24"/>
    </row>
    <row r="96" spans="1:11" ht="17.25">
      <c r="A96" s="46"/>
      <c r="B96" s="330" t="s">
        <v>305</v>
      </c>
      <c r="C96" s="25"/>
      <c r="D96" s="46"/>
      <c r="E96" s="28"/>
      <c r="F96" s="337" t="s">
        <v>307</v>
      </c>
      <c r="H96" s="24"/>
      <c r="J96" s="24"/>
      <c r="K96" s="2" t="s">
        <v>202</v>
      </c>
    </row>
    <row r="97" spans="1:11" ht="15">
      <c r="A97" s="46"/>
      <c r="B97" s="28"/>
      <c r="C97" s="46"/>
      <c r="D97" s="46"/>
      <c r="E97" s="28"/>
      <c r="F97" s="3" t="s">
        <v>218</v>
      </c>
      <c r="J97" s="24"/>
      <c r="K97" s="2" t="s">
        <v>203</v>
      </c>
    </row>
    <row r="98" spans="1:11" ht="15.75" thickBot="1">
      <c r="A98" s="46"/>
      <c r="B98" s="4" t="s">
        <v>17</v>
      </c>
      <c r="C98" s="46"/>
      <c r="D98" s="46"/>
      <c r="E98" s="28"/>
      <c r="J98" s="27"/>
      <c r="K98" s="5" t="s">
        <v>204</v>
      </c>
    </row>
    <row r="99" spans="1:12" ht="15">
      <c r="A99" s="206"/>
      <c r="B99" s="75"/>
      <c r="C99" s="207"/>
      <c r="D99" s="208"/>
      <c r="E99" s="209" t="s">
        <v>237</v>
      </c>
      <c r="F99" s="209" t="s">
        <v>238</v>
      </c>
      <c r="G99" s="200" t="s">
        <v>239</v>
      </c>
      <c r="H99" s="200" t="s">
        <v>238</v>
      </c>
      <c r="I99" s="201"/>
      <c r="J99" s="202" t="s">
        <v>240</v>
      </c>
      <c r="K99" s="200" t="s">
        <v>241</v>
      </c>
      <c r="L99" s="200" t="s">
        <v>242</v>
      </c>
    </row>
    <row r="100" spans="1:12" ht="15">
      <c r="A100" s="210" t="s">
        <v>205</v>
      </c>
      <c r="B100" s="211" t="s">
        <v>206</v>
      </c>
      <c r="C100" s="3" t="s">
        <v>227</v>
      </c>
      <c r="D100" s="212" t="s">
        <v>228</v>
      </c>
      <c r="E100" s="213" t="s">
        <v>243</v>
      </c>
      <c r="F100" s="213" t="s">
        <v>244</v>
      </c>
      <c r="G100" s="203" t="s">
        <v>245</v>
      </c>
      <c r="H100" s="203" t="s">
        <v>244</v>
      </c>
      <c r="I100" s="204" t="s">
        <v>231</v>
      </c>
      <c r="J100" s="205" t="s">
        <v>246</v>
      </c>
      <c r="K100" s="203" t="s">
        <v>247</v>
      </c>
      <c r="L100" s="203" t="s">
        <v>248</v>
      </c>
    </row>
    <row r="101" spans="1:12" ht="15.75" thickBot="1">
      <c r="A101" s="210"/>
      <c r="B101" s="211"/>
      <c r="C101" s="3"/>
      <c r="D101" s="212"/>
      <c r="E101" s="213" t="s">
        <v>249</v>
      </c>
      <c r="F101" s="213" t="s">
        <v>249</v>
      </c>
      <c r="G101" s="203"/>
      <c r="H101" s="203" t="s">
        <v>250</v>
      </c>
      <c r="I101" s="214"/>
      <c r="J101" s="215"/>
      <c r="K101" s="203" t="s">
        <v>251</v>
      </c>
      <c r="L101" s="203" t="s">
        <v>250</v>
      </c>
    </row>
    <row r="102" spans="1:12" ht="29.25" customHeight="1">
      <c r="A102" s="220" t="s">
        <v>292</v>
      </c>
      <c r="B102" s="221" t="s">
        <v>57</v>
      </c>
      <c r="C102" s="233" t="s">
        <v>233</v>
      </c>
      <c r="D102" s="233">
        <v>5</v>
      </c>
      <c r="E102" s="254"/>
      <c r="F102" s="299"/>
      <c r="G102" s="300"/>
      <c r="H102" s="301"/>
      <c r="I102" s="233"/>
      <c r="J102" s="257"/>
      <c r="K102" s="222"/>
      <c r="L102" s="259"/>
    </row>
    <row r="103" spans="1:12" ht="29.25" customHeight="1">
      <c r="A103" s="224" t="s">
        <v>293</v>
      </c>
      <c r="B103" s="59" t="s">
        <v>58</v>
      </c>
      <c r="C103" s="6" t="s">
        <v>1</v>
      </c>
      <c r="D103" s="6">
        <v>2000</v>
      </c>
      <c r="E103" s="260"/>
      <c r="F103" s="279"/>
      <c r="G103" s="302"/>
      <c r="H103" s="303"/>
      <c r="I103" s="235"/>
      <c r="J103" s="13"/>
      <c r="K103" s="50"/>
      <c r="L103" s="263"/>
    </row>
    <row r="104" spans="1:12" ht="29.25" customHeight="1">
      <c r="A104" s="224" t="s">
        <v>294</v>
      </c>
      <c r="B104" s="228" t="s">
        <v>59</v>
      </c>
      <c r="C104" s="231" t="s">
        <v>233</v>
      </c>
      <c r="D104" s="231">
        <v>500</v>
      </c>
      <c r="E104" s="268"/>
      <c r="F104" s="282"/>
      <c r="G104" s="302"/>
      <c r="H104" s="304"/>
      <c r="I104" s="231"/>
      <c r="J104" s="270"/>
      <c r="K104" s="227"/>
      <c r="L104" s="272"/>
    </row>
    <row r="105" spans="1:12" ht="36" customHeight="1">
      <c r="A105" s="224" t="s">
        <v>295</v>
      </c>
      <c r="B105" s="349" t="s">
        <v>296</v>
      </c>
      <c r="C105" s="305" t="s">
        <v>233</v>
      </c>
      <c r="D105" s="305">
        <v>100</v>
      </c>
      <c r="E105" s="306"/>
      <c r="F105" s="307"/>
      <c r="G105" s="302"/>
      <c r="H105" s="308"/>
      <c r="I105" s="305"/>
      <c r="J105" s="252"/>
      <c r="K105" s="309"/>
      <c r="L105" s="310"/>
    </row>
    <row r="106" spans="1:12" ht="53.25" customHeight="1" thickBot="1">
      <c r="A106" s="350" t="s">
        <v>303</v>
      </c>
      <c r="B106" s="351" t="s">
        <v>83</v>
      </c>
      <c r="C106" s="288" t="s">
        <v>233</v>
      </c>
      <c r="D106" s="288">
        <v>100</v>
      </c>
      <c r="E106" s="311"/>
      <c r="F106" s="287"/>
      <c r="G106" s="312"/>
      <c r="H106" s="313"/>
      <c r="I106" s="288"/>
      <c r="J106" s="289"/>
      <c r="K106" s="226"/>
      <c r="L106" s="314"/>
    </row>
    <row r="107" spans="1:12" ht="30" customHeight="1" thickBot="1">
      <c r="A107" s="46"/>
      <c r="B107" s="10"/>
      <c r="C107" s="28"/>
      <c r="D107" s="28"/>
      <c r="E107" s="41" t="s">
        <v>226</v>
      </c>
      <c r="F107" s="51"/>
      <c r="G107" s="41" t="s">
        <v>226</v>
      </c>
      <c r="H107" s="51"/>
      <c r="I107" s="28"/>
      <c r="J107" s="28"/>
      <c r="K107" s="28"/>
      <c r="L107" s="28"/>
    </row>
    <row r="108" spans="1:12" ht="16.5" customHeight="1">
      <c r="A108" s="46"/>
      <c r="B108" s="17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1:11" ht="18.75" customHeight="1">
      <c r="A109" s="28"/>
      <c r="B109" s="44" t="s">
        <v>256</v>
      </c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5">
      <c r="A110" s="28"/>
      <c r="B110" s="4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s="45" customFormat="1" ht="21" customHeight="1">
      <c r="A111" s="38"/>
      <c r="B111" s="48" t="s">
        <v>254</v>
      </c>
      <c r="C111" s="43"/>
      <c r="D111" s="20"/>
      <c r="E111" s="20"/>
      <c r="F111" s="20"/>
      <c r="H111" s="19"/>
      <c r="I111" s="38"/>
      <c r="J111" s="38"/>
      <c r="K111" s="38"/>
    </row>
    <row r="112" spans="1:11" ht="15">
      <c r="A112" s="28"/>
      <c r="B112" s="315" t="s">
        <v>257</v>
      </c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5">
      <c r="A113" s="28"/>
      <c r="B113" s="315" t="s">
        <v>300</v>
      </c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22.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5">
      <c r="A115" s="28"/>
      <c r="C115" s="28"/>
      <c r="D115" s="28"/>
      <c r="E115" s="28"/>
      <c r="F115" s="28"/>
      <c r="G115" s="28"/>
      <c r="H115" s="4"/>
      <c r="I115" s="28"/>
      <c r="J115" s="28"/>
      <c r="K115" s="28"/>
    </row>
    <row r="116" spans="1:11" ht="15">
      <c r="A116" s="28"/>
      <c r="B116" s="30" t="s">
        <v>234</v>
      </c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2" ht="15">
      <c r="A117" s="28"/>
      <c r="B117" s="30" t="s">
        <v>235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1:12" ht="15">
      <c r="A118" s="28"/>
      <c r="B118" s="30" t="s">
        <v>236</v>
      </c>
      <c r="C118" s="28"/>
      <c r="D118" s="28"/>
      <c r="E118" s="28"/>
      <c r="F118" s="28"/>
      <c r="G118" s="28"/>
      <c r="I118" s="28"/>
      <c r="J118" s="28"/>
      <c r="K118" s="28"/>
      <c r="L118" s="28"/>
    </row>
    <row r="119" spans="1:12" ht="15">
      <c r="A119" s="28"/>
      <c r="B119" s="28"/>
      <c r="C119" s="28"/>
      <c r="D119" s="28"/>
      <c r="E119" s="28"/>
      <c r="F119" s="28"/>
      <c r="G119" s="28"/>
      <c r="I119" s="28"/>
      <c r="J119" s="28"/>
      <c r="K119" s="28"/>
      <c r="L119" s="28"/>
    </row>
    <row r="120" spans="1:12" ht="15">
      <c r="A120" s="28"/>
      <c r="B120" s="28"/>
      <c r="C120" s="28"/>
      <c r="D120" s="28"/>
      <c r="E120" s="28"/>
      <c r="F120" s="28"/>
      <c r="G120" s="28"/>
      <c r="I120" s="28"/>
      <c r="J120" s="28"/>
      <c r="K120" s="28"/>
      <c r="L120" s="28"/>
    </row>
    <row r="121" spans="1:12" ht="15">
      <c r="A121" s="28"/>
      <c r="B121" s="28"/>
      <c r="C121" s="28"/>
      <c r="D121" s="28"/>
      <c r="E121" s="28"/>
      <c r="F121" s="28"/>
      <c r="G121" s="28"/>
      <c r="I121" s="28"/>
      <c r="J121" s="28"/>
      <c r="K121" s="28"/>
      <c r="L121" s="28"/>
    </row>
    <row r="122" spans="1:12" ht="15">
      <c r="A122" s="28"/>
      <c r="B122" s="28"/>
      <c r="C122" s="28"/>
      <c r="D122" s="28"/>
      <c r="E122" s="28"/>
      <c r="F122" s="28"/>
      <c r="G122" s="28"/>
      <c r="I122" s="28"/>
      <c r="J122" s="28"/>
      <c r="K122" s="28"/>
      <c r="L122" s="28"/>
    </row>
    <row r="123" spans="1:12" ht="15">
      <c r="A123" s="28"/>
      <c r="B123" s="28"/>
      <c r="C123" s="28"/>
      <c r="D123" s="28"/>
      <c r="E123" s="28"/>
      <c r="F123" s="4" t="s">
        <v>255</v>
      </c>
      <c r="G123" s="28"/>
      <c r="I123" s="28"/>
      <c r="J123" s="28"/>
      <c r="K123" s="28"/>
      <c r="L123" s="28"/>
    </row>
    <row r="124" spans="1:12" ht="15">
      <c r="A124" s="28"/>
      <c r="B124" s="28"/>
      <c r="C124" s="28"/>
      <c r="D124" s="28"/>
      <c r="E124" s="28"/>
      <c r="F124" s="28"/>
      <c r="G124" s="28"/>
      <c r="I124" s="28"/>
      <c r="J124" s="28"/>
      <c r="K124" s="28"/>
      <c r="L124" s="28"/>
    </row>
    <row r="125" spans="1:12" ht="17.25" customHeight="1">
      <c r="A125" s="28"/>
      <c r="B125" s="28"/>
      <c r="C125" s="28"/>
      <c r="D125" s="28"/>
      <c r="E125" s="28"/>
      <c r="F125" s="28"/>
      <c r="G125" s="28"/>
      <c r="I125" s="28"/>
      <c r="J125" s="28"/>
      <c r="K125" s="28"/>
      <c r="L125" s="28"/>
    </row>
    <row r="126" spans="1:12" ht="15">
      <c r="A126" s="28"/>
      <c r="B126" s="28"/>
      <c r="C126" s="28"/>
      <c r="D126" s="28"/>
      <c r="E126" s="28"/>
      <c r="F126" s="28"/>
      <c r="G126" s="28"/>
      <c r="I126" s="28"/>
      <c r="J126" s="28"/>
      <c r="K126" s="28"/>
      <c r="L126" s="28"/>
    </row>
    <row r="127" spans="2:11" ht="15">
      <c r="B127" s="28"/>
      <c r="C127" s="28"/>
      <c r="D127" s="28"/>
      <c r="E127" s="28"/>
      <c r="F127" s="28"/>
      <c r="G127" s="28"/>
      <c r="I127" s="28"/>
      <c r="J127" s="28"/>
      <c r="K127" s="28"/>
    </row>
    <row r="128" spans="2:11" ht="15">
      <c r="B128" s="28"/>
      <c r="C128" s="28"/>
      <c r="D128" s="28"/>
      <c r="E128" s="28"/>
      <c r="F128" s="28"/>
      <c r="G128" s="28"/>
      <c r="I128" s="28"/>
      <c r="J128" s="28"/>
      <c r="K128" s="28"/>
    </row>
    <row r="129" spans="2:11" ht="15">
      <c r="B129" s="28"/>
      <c r="C129" s="28"/>
      <c r="D129" s="28"/>
      <c r="E129" s="28"/>
      <c r="F129" s="28"/>
      <c r="G129" s="28"/>
      <c r="I129" s="28"/>
      <c r="J129" s="28"/>
      <c r="K129" s="28"/>
    </row>
    <row r="130" spans="2:11" ht="15"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2:11" ht="15"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2:11" ht="15"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2:11" ht="15"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2:11" ht="15"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7" spans="2:11" ht="18">
      <c r="B137" s="10" t="s">
        <v>217</v>
      </c>
      <c r="C137" s="11"/>
      <c r="D137" s="11"/>
      <c r="E137" s="11"/>
      <c r="F137" s="11"/>
      <c r="G137" s="12"/>
      <c r="H137" s="12"/>
      <c r="I137" s="12"/>
      <c r="J137" s="12"/>
      <c r="K137" s="21">
        <v>22</v>
      </c>
    </row>
  </sheetData>
  <sheetProtection selectLockedCells="1" selectUnlockedCells="1"/>
  <printOptions/>
  <pageMargins left="0.39375" right="0.39375" top="0.39375" bottom="0.5902777777777778" header="0.5118055555555555" footer="0.5118055555555555"/>
  <pageSetup horizontalDpi="300" verticalDpi="300" orientation="landscape" paperSize="9" scale="69" r:id="rId1"/>
  <rowBreaks count="2" manualBreakCount="2">
    <brk id="63" max="11" man="1"/>
    <brk id="9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4"/>
  <sheetViews>
    <sheetView zoomScalePageLayoutView="0" workbookViewId="0" topLeftCell="A31">
      <selection activeCell="A31" sqref="A31"/>
    </sheetView>
  </sheetViews>
  <sheetFormatPr defaultColWidth="9.140625" defaultRowHeight="12.75"/>
  <cols>
    <col min="1" max="1" width="54.7109375" style="1" customWidth="1"/>
    <col min="3" max="4" width="0" style="1" hidden="1" customWidth="1"/>
    <col min="5" max="6" width="0" style="23" hidden="1" customWidth="1"/>
    <col min="7" max="7" width="0" style="35" hidden="1" customWidth="1"/>
    <col min="8" max="8" width="0" style="23" hidden="1" customWidth="1"/>
    <col min="9" max="9" width="13.28125" style="23" customWidth="1"/>
  </cols>
  <sheetData>
    <row r="2" spans="1:3" ht="48.75">
      <c r="A2" s="66" t="s">
        <v>60</v>
      </c>
      <c r="B2" s="54"/>
      <c r="C2" s="54"/>
    </row>
    <row r="3" spans="1:3" ht="24">
      <c r="A3" s="66" t="s">
        <v>61</v>
      </c>
      <c r="B3" s="54"/>
      <c r="C3" s="54"/>
    </row>
    <row r="4" spans="1:3" ht="15">
      <c r="A4" s="54"/>
      <c r="B4" s="54"/>
      <c r="C4" s="54"/>
    </row>
    <row r="7" spans="1:12" ht="12.75" customHeight="1">
      <c r="A7" s="348" t="s">
        <v>62</v>
      </c>
      <c r="B7" s="348" t="s">
        <v>227</v>
      </c>
      <c r="C7" s="67" t="s">
        <v>241</v>
      </c>
      <c r="D7" s="67" t="s">
        <v>228</v>
      </c>
      <c r="E7" s="68"/>
      <c r="F7" s="68"/>
      <c r="G7" s="69"/>
      <c r="H7" s="68" t="s">
        <v>63</v>
      </c>
      <c r="I7" s="68" t="s">
        <v>64</v>
      </c>
      <c r="J7" s="70"/>
      <c r="K7" s="70"/>
      <c r="L7" s="70"/>
    </row>
    <row r="8" spans="1:12" ht="34.5">
      <c r="A8" s="348"/>
      <c r="B8" s="348"/>
      <c r="C8" s="71" t="s">
        <v>251</v>
      </c>
      <c r="D8" s="72" t="s">
        <v>65</v>
      </c>
      <c r="E8" s="68" t="s">
        <v>66</v>
      </c>
      <c r="F8" s="68" t="s">
        <v>67</v>
      </c>
      <c r="G8" s="69" t="s">
        <v>68</v>
      </c>
      <c r="H8" s="68"/>
      <c r="I8" s="68"/>
      <c r="J8" s="70"/>
      <c r="K8" s="70"/>
      <c r="L8" s="70"/>
    </row>
    <row r="9" spans="1:12" ht="18.75" customHeight="1">
      <c r="A9" s="73" t="s">
        <v>69</v>
      </c>
      <c r="B9" s="342" t="s">
        <v>233</v>
      </c>
      <c r="C9" s="343">
        <v>50</v>
      </c>
      <c r="D9" s="343">
        <v>1000</v>
      </c>
      <c r="E9" s="68">
        <v>1000</v>
      </c>
      <c r="F9" s="68">
        <v>200</v>
      </c>
      <c r="G9" s="69"/>
      <c r="H9" s="68"/>
      <c r="I9" s="68"/>
      <c r="J9" s="70"/>
      <c r="K9" s="70"/>
      <c r="L9" s="70"/>
    </row>
    <row r="10" spans="1:12" ht="18.75" customHeight="1">
      <c r="A10" s="73" t="s">
        <v>70</v>
      </c>
      <c r="B10" s="342"/>
      <c r="C10" s="343"/>
      <c r="D10" s="343"/>
      <c r="E10" s="68"/>
      <c r="F10" s="68"/>
      <c r="G10" s="69"/>
      <c r="H10" s="68"/>
      <c r="I10" s="68"/>
      <c r="J10" s="70"/>
      <c r="K10" s="70"/>
      <c r="L10" s="70"/>
    </row>
    <row r="11" spans="1:12" ht="19.5" customHeight="1">
      <c r="A11" s="74" t="s">
        <v>71</v>
      </c>
      <c r="B11" s="342"/>
      <c r="C11" s="343"/>
      <c r="D11" s="343"/>
      <c r="E11" s="68"/>
      <c r="F11" s="68"/>
      <c r="G11" s="69"/>
      <c r="H11" s="68"/>
      <c r="I11" s="68"/>
      <c r="J11" s="70"/>
      <c r="K11" s="70"/>
      <c r="L11" s="70"/>
    </row>
    <row r="12" spans="1:12" ht="18.75" customHeight="1">
      <c r="A12" s="73" t="s">
        <v>69</v>
      </c>
      <c r="B12" s="342" t="s">
        <v>233</v>
      </c>
      <c r="C12" s="343">
        <v>50</v>
      </c>
      <c r="D12" s="343">
        <v>1000</v>
      </c>
      <c r="E12" s="68">
        <v>1000</v>
      </c>
      <c r="F12" s="68">
        <v>2000</v>
      </c>
      <c r="G12" s="69"/>
      <c r="H12" s="68"/>
      <c r="I12" s="68">
        <v>2500</v>
      </c>
      <c r="J12" s="70"/>
      <c r="K12" s="70"/>
      <c r="L12" s="70"/>
    </row>
    <row r="13" spans="1:12" ht="18.75" customHeight="1">
      <c r="A13" s="73" t="s">
        <v>72</v>
      </c>
      <c r="B13" s="342"/>
      <c r="C13" s="343"/>
      <c r="D13" s="343"/>
      <c r="E13" s="68"/>
      <c r="F13" s="68"/>
      <c r="G13" s="69"/>
      <c r="H13" s="68"/>
      <c r="I13" s="68"/>
      <c r="J13" s="70"/>
      <c r="K13" s="70"/>
      <c r="L13" s="70"/>
    </row>
    <row r="14" spans="1:12" ht="19.5" customHeight="1">
      <c r="A14" s="74" t="s">
        <v>73</v>
      </c>
      <c r="B14" s="342"/>
      <c r="C14" s="343"/>
      <c r="D14" s="343"/>
      <c r="E14" s="68"/>
      <c r="F14" s="68"/>
      <c r="G14" s="69"/>
      <c r="H14" s="68"/>
      <c r="I14" s="68"/>
      <c r="J14" s="70"/>
      <c r="K14" s="70"/>
      <c r="L14" s="70"/>
    </row>
    <row r="15" spans="1:12" ht="18.75" customHeight="1">
      <c r="A15" s="73" t="s">
        <v>74</v>
      </c>
      <c r="B15" s="342" t="s">
        <v>233</v>
      </c>
      <c r="C15" s="343">
        <v>50</v>
      </c>
      <c r="D15" s="343">
        <v>1000</v>
      </c>
      <c r="E15" s="68">
        <v>1000</v>
      </c>
      <c r="F15" s="68">
        <v>1500</v>
      </c>
      <c r="G15" s="69"/>
      <c r="H15" s="68"/>
      <c r="I15" s="68">
        <v>500</v>
      </c>
      <c r="J15" s="70"/>
      <c r="K15" s="70"/>
      <c r="L15" s="70"/>
    </row>
    <row r="16" spans="1:12" ht="37.5" customHeight="1">
      <c r="A16" s="73" t="s">
        <v>75</v>
      </c>
      <c r="B16" s="342"/>
      <c r="C16" s="343"/>
      <c r="D16" s="343"/>
      <c r="E16" s="68"/>
      <c r="F16" s="68"/>
      <c r="G16" s="69"/>
      <c r="H16" s="68"/>
      <c r="I16" s="68"/>
      <c r="J16" s="70"/>
      <c r="K16" s="70"/>
      <c r="L16" s="70"/>
    </row>
    <row r="17" spans="1:12" ht="19.5" customHeight="1">
      <c r="A17" s="74" t="s">
        <v>76</v>
      </c>
      <c r="B17" s="342"/>
      <c r="C17" s="343"/>
      <c r="D17" s="343"/>
      <c r="E17" s="68"/>
      <c r="F17" s="68"/>
      <c r="G17" s="69"/>
      <c r="H17" s="68"/>
      <c r="I17" s="68"/>
      <c r="J17" s="70"/>
      <c r="K17" s="70"/>
      <c r="L17" s="70"/>
    </row>
    <row r="18" spans="1:12" ht="18.75" customHeight="1">
      <c r="A18" s="73" t="s">
        <v>77</v>
      </c>
      <c r="B18" s="342" t="s">
        <v>233</v>
      </c>
      <c r="C18" s="343"/>
      <c r="D18" s="343">
        <v>200</v>
      </c>
      <c r="E18" s="68"/>
      <c r="F18" s="68"/>
      <c r="G18" s="69"/>
      <c r="H18" s="68"/>
      <c r="I18" s="68">
        <v>4000</v>
      </c>
      <c r="J18" s="70"/>
      <c r="K18" s="70"/>
      <c r="L18" s="70"/>
    </row>
    <row r="19" spans="1:12" ht="18.75" customHeight="1">
      <c r="A19" s="73" t="s">
        <v>78</v>
      </c>
      <c r="B19" s="342"/>
      <c r="C19" s="343"/>
      <c r="D19" s="343"/>
      <c r="E19" s="68"/>
      <c r="F19" s="68"/>
      <c r="G19" s="69"/>
      <c r="H19" s="68"/>
      <c r="I19" s="68"/>
      <c r="J19" s="70"/>
      <c r="K19" s="70"/>
      <c r="L19" s="70"/>
    </row>
    <row r="20" spans="1:12" ht="37.5" customHeight="1">
      <c r="A20" s="73" t="s">
        <v>79</v>
      </c>
      <c r="B20" s="342"/>
      <c r="C20" s="343"/>
      <c r="D20" s="343"/>
      <c r="E20" s="68"/>
      <c r="F20" s="68"/>
      <c r="G20" s="69"/>
      <c r="H20" s="68"/>
      <c r="I20" s="68"/>
      <c r="J20" s="70"/>
      <c r="K20" s="70"/>
      <c r="L20" s="70"/>
    </row>
    <row r="21" spans="1:12" ht="19.5" customHeight="1">
      <c r="A21" s="74" t="s">
        <v>80</v>
      </c>
      <c r="B21" s="342"/>
      <c r="C21" s="343"/>
      <c r="D21" s="343"/>
      <c r="E21" s="68"/>
      <c r="F21" s="68"/>
      <c r="G21" s="69"/>
      <c r="H21" s="68"/>
      <c r="I21" s="68"/>
      <c r="J21" s="70"/>
      <c r="K21" s="70"/>
      <c r="L21" s="70"/>
    </row>
    <row r="22" spans="1:12" ht="12.75" customHeight="1">
      <c r="A22" s="73" t="s">
        <v>81</v>
      </c>
      <c r="B22" s="342" t="s">
        <v>233</v>
      </c>
      <c r="C22" s="343"/>
      <c r="D22" s="343">
        <v>500</v>
      </c>
      <c r="E22" s="68"/>
      <c r="F22" s="68"/>
      <c r="G22" s="69"/>
      <c r="H22" s="68"/>
      <c r="I22" s="68">
        <v>500</v>
      </c>
      <c r="J22" s="70"/>
      <c r="K22" s="70"/>
      <c r="L22" s="70"/>
    </row>
    <row r="23" spans="1:12" ht="18.75" customHeight="1">
      <c r="A23" s="73" t="s">
        <v>82</v>
      </c>
      <c r="B23" s="342"/>
      <c r="C23" s="343"/>
      <c r="D23" s="343"/>
      <c r="E23" s="68"/>
      <c r="F23" s="68"/>
      <c r="G23" s="69">
        <v>500</v>
      </c>
      <c r="H23" s="68"/>
      <c r="I23" s="68"/>
      <c r="J23" s="70"/>
      <c r="K23" s="70"/>
      <c r="L23" s="70"/>
    </row>
    <row r="24" spans="1:12" ht="19.5" customHeight="1">
      <c r="A24" s="74"/>
      <c r="B24" s="342"/>
      <c r="C24" s="343"/>
      <c r="D24" s="343"/>
      <c r="E24" s="68"/>
      <c r="F24" s="68"/>
      <c r="G24" s="69"/>
      <c r="H24" s="68"/>
      <c r="I24" s="68"/>
      <c r="J24" s="70"/>
      <c r="K24" s="70"/>
      <c r="L24" s="70"/>
    </row>
    <row r="25" spans="1:12" ht="117.75" customHeight="1">
      <c r="A25" s="341" t="s">
        <v>84</v>
      </c>
      <c r="B25" s="342" t="s">
        <v>233</v>
      </c>
      <c r="C25" s="343"/>
      <c r="D25" s="343">
        <v>1500</v>
      </c>
      <c r="E25" s="68">
        <v>1000</v>
      </c>
      <c r="F25" s="68">
        <v>1000</v>
      </c>
      <c r="G25" s="69"/>
      <c r="H25" s="68">
        <v>500</v>
      </c>
      <c r="I25" s="68">
        <v>3500</v>
      </c>
      <c r="J25" s="70"/>
      <c r="K25" s="70"/>
      <c r="L25" s="70"/>
    </row>
    <row r="26" spans="1:12" ht="13.5" customHeight="1">
      <c r="A26" s="341"/>
      <c r="B26" s="342"/>
      <c r="C26" s="343"/>
      <c r="D26" s="343"/>
      <c r="E26" s="68"/>
      <c r="F26" s="68"/>
      <c r="G26" s="69"/>
      <c r="H26" s="68"/>
      <c r="I26" s="68"/>
      <c r="J26" s="70"/>
      <c r="K26" s="70"/>
      <c r="L26" s="70"/>
    </row>
    <row r="27" spans="1:12" ht="117.75" customHeight="1">
      <c r="A27" s="341" t="s">
        <v>85</v>
      </c>
      <c r="B27" s="342" t="s">
        <v>233</v>
      </c>
      <c r="C27" s="343"/>
      <c r="D27" s="343">
        <v>100</v>
      </c>
      <c r="E27" s="68"/>
      <c r="F27" s="68"/>
      <c r="G27" s="69"/>
      <c r="H27" s="68"/>
      <c r="I27" s="68"/>
      <c r="J27" s="70"/>
      <c r="K27" s="70"/>
      <c r="L27" s="70"/>
    </row>
    <row r="28" spans="1:12" ht="13.5" customHeight="1">
      <c r="A28" s="341"/>
      <c r="B28" s="342"/>
      <c r="C28" s="343"/>
      <c r="D28" s="343"/>
      <c r="E28" s="68"/>
      <c r="F28" s="68"/>
      <c r="G28" s="69"/>
      <c r="H28" s="68"/>
      <c r="I28" s="68"/>
      <c r="J28" s="70"/>
      <c r="K28" s="70"/>
      <c r="L28" s="70"/>
    </row>
    <row r="29" spans="1:12" ht="99" customHeight="1">
      <c r="A29" s="344" t="s">
        <v>86</v>
      </c>
      <c r="B29" s="345" t="s">
        <v>233</v>
      </c>
      <c r="C29" s="346"/>
      <c r="D29" s="347">
        <v>200</v>
      </c>
      <c r="E29" s="68"/>
      <c r="F29" s="68"/>
      <c r="G29" s="69"/>
      <c r="H29" s="68"/>
      <c r="I29" s="68"/>
      <c r="J29" s="70"/>
      <c r="K29" s="70"/>
      <c r="L29" s="70"/>
    </row>
    <row r="30" spans="1:12" ht="13.5" customHeight="1">
      <c r="A30" s="344"/>
      <c r="B30" s="345"/>
      <c r="C30" s="346"/>
      <c r="D30" s="347"/>
      <c r="E30" s="68"/>
      <c r="F30" s="68"/>
      <c r="G30" s="69"/>
      <c r="H30" s="68"/>
      <c r="I30" s="68"/>
      <c r="J30" s="70"/>
      <c r="K30" s="70"/>
      <c r="L30" s="70"/>
    </row>
    <row r="31" spans="1:12" ht="15">
      <c r="A31" s="75" t="s">
        <v>87</v>
      </c>
      <c r="B31" s="75" t="s">
        <v>233</v>
      </c>
      <c r="C31" s="75">
        <v>1</v>
      </c>
      <c r="D31" s="30"/>
      <c r="F31" s="75">
        <v>1</v>
      </c>
      <c r="H31" s="68"/>
      <c r="I31" s="68"/>
      <c r="J31" s="70"/>
      <c r="K31" s="70"/>
      <c r="L31" s="70"/>
    </row>
    <row r="32" spans="1:12" ht="15">
      <c r="A32" s="76" t="s">
        <v>88</v>
      </c>
      <c r="B32" s="76" t="s">
        <v>233</v>
      </c>
      <c r="C32" s="76"/>
      <c r="D32" s="76"/>
      <c r="E32" s="77"/>
      <c r="F32" s="77"/>
      <c r="G32" s="78"/>
      <c r="H32" s="68">
        <v>500</v>
      </c>
      <c r="I32" s="68">
        <v>1000</v>
      </c>
      <c r="J32" s="70"/>
      <c r="K32" s="70"/>
      <c r="L32" s="70"/>
    </row>
    <row r="76" spans="1:2" ht="15">
      <c r="A76" s="79"/>
      <c r="B76" s="79"/>
    </row>
    <row r="77" spans="1:2" ht="15">
      <c r="A77" s="80"/>
      <c r="B77" s="80"/>
    </row>
    <row r="78" spans="1:2" ht="15">
      <c r="A78" s="81"/>
      <c r="B78" s="82"/>
    </row>
    <row r="79" spans="1:2" ht="15">
      <c r="A79" s="340"/>
      <c r="B79" s="340"/>
    </row>
    <row r="80" spans="1:2" ht="15">
      <c r="A80" s="340"/>
      <c r="B80" s="340"/>
    </row>
    <row r="81" spans="1:2" ht="15">
      <c r="A81" s="340"/>
      <c r="B81" s="340"/>
    </row>
    <row r="82" spans="1:2" ht="15">
      <c r="A82" s="340"/>
      <c r="B82" s="340"/>
    </row>
    <row r="83" spans="1:2" ht="15">
      <c r="A83" s="340"/>
      <c r="B83" s="340"/>
    </row>
    <row r="84" spans="1:2" ht="15">
      <c r="A84" s="340"/>
      <c r="B84" s="340"/>
    </row>
    <row r="85" spans="1:2" ht="15">
      <c r="A85" s="340"/>
      <c r="B85" s="340"/>
    </row>
    <row r="86" spans="1:2" ht="15">
      <c r="A86" s="340"/>
      <c r="B86" s="340"/>
    </row>
    <row r="87" spans="1:2" ht="15">
      <c r="A87" s="340"/>
      <c r="B87" s="340"/>
    </row>
    <row r="88" spans="1:2" ht="15">
      <c r="A88" s="340"/>
      <c r="B88" s="340"/>
    </row>
    <row r="89" spans="1:2" ht="15">
      <c r="A89" s="340"/>
      <c r="B89" s="340"/>
    </row>
    <row r="90" spans="1:2" ht="15">
      <c r="A90" s="340"/>
      <c r="B90" s="340"/>
    </row>
    <row r="91" spans="1:2" ht="15">
      <c r="A91" s="340"/>
      <c r="B91" s="340"/>
    </row>
    <row r="92" spans="1:2" ht="15">
      <c r="A92" s="340"/>
      <c r="B92" s="340"/>
    </row>
    <row r="93" spans="1:2" ht="15">
      <c r="A93" s="340"/>
      <c r="B93" s="340"/>
    </row>
    <row r="94" spans="1:2" ht="15">
      <c r="A94" s="340"/>
      <c r="B94" s="340"/>
    </row>
    <row r="95" spans="1:2" ht="15">
      <c r="A95" s="340"/>
      <c r="B95" s="340"/>
    </row>
    <row r="96" spans="1:2" ht="15">
      <c r="A96" s="340"/>
      <c r="B96" s="340"/>
    </row>
    <row r="111" spans="1:2" ht="15">
      <c r="A111" s="83"/>
      <c r="B111" s="83"/>
    </row>
    <row r="112" spans="1:2" ht="15">
      <c r="A112" s="84"/>
      <c r="B112" s="84"/>
    </row>
    <row r="113" spans="1:2" ht="15">
      <c r="A113" s="84"/>
      <c r="B113" s="84"/>
    </row>
    <row r="114" spans="1:2" ht="15">
      <c r="A114" s="84"/>
      <c r="B114" s="84"/>
    </row>
    <row r="115" spans="1:2" ht="15">
      <c r="A115" s="84"/>
      <c r="B115" s="84"/>
    </row>
    <row r="116" spans="1:2" ht="15">
      <c r="A116" s="84"/>
      <c r="B116" s="84"/>
    </row>
    <row r="117" spans="1:2" ht="15">
      <c r="A117" s="84"/>
      <c r="B117" s="84"/>
    </row>
    <row r="118" spans="1:2" ht="15">
      <c r="A118" s="84"/>
      <c r="B118" s="84"/>
    </row>
    <row r="119" spans="1:2" ht="15">
      <c r="A119" s="84"/>
      <c r="B119" s="84"/>
    </row>
    <row r="120" spans="1:2" ht="15">
      <c r="A120" s="84"/>
      <c r="B120" s="84"/>
    </row>
    <row r="121" spans="1:2" ht="15">
      <c r="A121" s="84"/>
      <c r="B121" s="84"/>
    </row>
    <row r="122" spans="1:2" ht="15">
      <c r="A122" s="84"/>
      <c r="B122" s="84"/>
    </row>
    <row r="123" spans="1:2" ht="15">
      <c r="A123" s="84"/>
      <c r="B123" s="84"/>
    </row>
    <row r="131" spans="1:2" ht="15">
      <c r="A131" s="85"/>
      <c r="B131" s="85"/>
    </row>
    <row r="132" spans="1:2" ht="15">
      <c r="A132" s="86"/>
      <c r="B132" s="86"/>
    </row>
    <row r="133" spans="1:2" ht="15">
      <c r="A133" s="86"/>
      <c r="B133" s="86"/>
    </row>
    <row r="134" spans="1:2" ht="15">
      <c r="A134" s="86"/>
      <c r="B134" s="86"/>
    </row>
    <row r="135" spans="1:2" ht="15">
      <c r="A135" s="86"/>
      <c r="B135" s="86"/>
    </row>
    <row r="136" spans="1:2" ht="15">
      <c r="A136" s="86"/>
      <c r="B136" s="86"/>
    </row>
    <row r="137" spans="1:2" ht="15">
      <c r="A137" s="86"/>
      <c r="B137" s="86"/>
    </row>
    <row r="138" spans="1:2" ht="15">
      <c r="A138" s="86"/>
      <c r="B138" s="86"/>
    </row>
    <row r="139" spans="1:2" ht="15">
      <c r="A139" s="86"/>
      <c r="B139" s="86"/>
    </row>
    <row r="140" spans="1:2" ht="15">
      <c r="A140" s="86"/>
      <c r="B140" s="86"/>
    </row>
    <row r="141" spans="1:2" ht="15">
      <c r="A141" s="86"/>
      <c r="B141" s="86"/>
    </row>
    <row r="142" spans="1:2" ht="15">
      <c r="A142" s="86"/>
      <c r="B142" s="86"/>
    </row>
    <row r="143" spans="1:2" ht="15">
      <c r="A143" s="86"/>
      <c r="B143" s="86"/>
    </row>
    <row r="144" spans="1:2" ht="15">
      <c r="A144" s="86"/>
      <c r="B144" s="86"/>
    </row>
    <row r="145" spans="1:2" ht="15">
      <c r="A145" s="86"/>
      <c r="B145" s="86"/>
    </row>
    <row r="146" spans="1:2" ht="15">
      <c r="A146" s="86"/>
      <c r="B146" s="86"/>
    </row>
    <row r="160" ht="15">
      <c r="A160" s="87"/>
    </row>
    <row r="161" ht="15">
      <c r="A161" s="87"/>
    </row>
    <row r="162" ht="15">
      <c r="A162" s="87"/>
    </row>
    <row r="163" ht="15">
      <c r="A163" s="87"/>
    </row>
    <row r="164" ht="15">
      <c r="A164" s="87"/>
    </row>
    <row r="165" ht="34.5" customHeight="1">
      <c r="A165" s="339"/>
    </row>
    <row r="166" ht="12.75" customHeight="1">
      <c r="A166" s="339"/>
    </row>
    <row r="167" ht="15">
      <c r="A167" s="87"/>
    </row>
    <row r="168" ht="15">
      <c r="A168" s="87"/>
    </row>
    <row r="169" ht="15">
      <c r="A169" s="87"/>
    </row>
    <row r="170" ht="15">
      <c r="A170" s="338"/>
    </row>
    <row r="171" ht="15">
      <c r="A171" s="338"/>
    </row>
    <row r="172" ht="15">
      <c r="A172" s="338"/>
    </row>
    <row r="173" ht="15">
      <c r="A173" s="338"/>
    </row>
    <row r="174" ht="15">
      <c r="A174" s="338"/>
    </row>
    <row r="233" ht="15">
      <c r="A233" s="87"/>
    </row>
    <row r="234" ht="15">
      <c r="A234" s="87"/>
    </row>
    <row r="235" ht="15">
      <c r="A235" s="87"/>
    </row>
    <row r="236" ht="15">
      <c r="A236" s="87"/>
    </row>
    <row r="237" ht="15">
      <c r="A237" s="87"/>
    </row>
    <row r="238" ht="34.5" customHeight="1">
      <c r="A238" s="339"/>
    </row>
    <row r="239" ht="12.75" customHeight="1">
      <c r="A239" s="339"/>
    </row>
    <row r="240" ht="34.5" customHeight="1">
      <c r="A240" s="339"/>
    </row>
    <row r="241" ht="12.75" customHeight="1">
      <c r="A241" s="339"/>
    </row>
    <row r="242" ht="15">
      <c r="A242" s="87"/>
    </row>
    <row r="243" ht="15">
      <c r="A243" s="87"/>
    </row>
    <row r="244" ht="15">
      <c r="A244" s="87"/>
    </row>
    <row r="245" ht="15">
      <c r="A245" s="338"/>
    </row>
    <row r="246" ht="15">
      <c r="A246" s="338"/>
    </row>
    <row r="247" ht="15">
      <c r="A247" s="338"/>
    </row>
    <row r="248" ht="15">
      <c r="A248" s="338"/>
    </row>
    <row r="249" ht="15">
      <c r="A249" s="338"/>
    </row>
    <row r="250" ht="15">
      <c r="A250" s="338"/>
    </row>
    <row r="262" ht="15">
      <c r="A262" s="87"/>
    </row>
    <row r="263" ht="15">
      <c r="A263" s="87"/>
    </row>
    <row r="264" ht="15">
      <c r="A264" s="87"/>
    </row>
    <row r="265" ht="15">
      <c r="A265" s="87"/>
    </row>
    <row r="266" ht="15">
      <c r="A266" s="87"/>
    </row>
    <row r="267" ht="34.5" customHeight="1">
      <c r="A267" s="339"/>
    </row>
    <row r="268" ht="12.75" customHeight="1">
      <c r="A268" s="339"/>
    </row>
    <row r="269" ht="15">
      <c r="A269" s="87"/>
    </row>
    <row r="270" ht="34.5" customHeight="1">
      <c r="A270" s="339"/>
    </row>
    <row r="271" ht="12.75" customHeight="1">
      <c r="A271" s="339"/>
    </row>
    <row r="272" ht="15">
      <c r="A272" s="87"/>
    </row>
    <row r="273" ht="15">
      <c r="A273" s="88"/>
    </row>
    <row r="274" ht="15">
      <c r="A274" s="88"/>
    </row>
    <row r="413" ht="12.75" customHeight="1"/>
    <row r="550" ht="46.5" customHeight="1"/>
    <row r="551" ht="13.5" customHeight="1"/>
    <row r="576" ht="46.5" customHeight="1"/>
    <row r="577" ht="13.5" customHeight="1"/>
    <row r="661" ht="34.5" customHeight="1"/>
    <row r="662" ht="12.75" customHeight="1"/>
  </sheetData>
  <sheetProtection selectLockedCells="1" selectUnlockedCells="1"/>
  <mergeCells count="48">
    <mergeCell ref="A7:A8"/>
    <mergeCell ref="B7:B8"/>
    <mergeCell ref="B9:B11"/>
    <mergeCell ref="C9:C11"/>
    <mergeCell ref="D9:D11"/>
    <mergeCell ref="B12:B14"/>
    <mergeCell ref="C12:C14"/>
    <mergeCell ref="D12:D14"/>
    <mergeCell ref="B15:B17"/>
    <mergeCell ref="C15:C17"/>
    <mergeCell ref="D15:D17"/>
    <mergeCell ref="B18:B21"/>
    <mergeCell ref="C18:C21"/>
    <mergeCell ref="D18:D21"/>
    <mergeCell ref="B22:B24"/>
    <mergeCell ref="C22:C24"/>
    <mergeCell ref="D22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91:A93"/>
    <mergeCell ref="A85:A87"/>
    <mergeCell ref="B85:B87"/>
    <mergeCell ref="A88:A90"/>
    <mergeCell ref="B88:B90"/>
    <mergeCell ref="A79:A81"/>
    <mergeCell ref="B79:B81"/>
    <mergeCell ref="A82:A84"/>
    <mergeCell ref="B82:B84"/>
    <mergeCell ref="B91:B93"/>
    <mergeCell ref="A245:A250"/>
    <mergeCell ref="A267:A268"/>
    <mergeCell ref="A94:A96"/>
    <mergeCell ref="B94:B96"/>
    <mergeCell ref="A270:A271"/>
    <mergeCell ref="A165:A166"/>
    <mergeCell ref="A170:A174"/>
    <mergeCell ref="A238:A239"/>
    <mergeCell ref="A240:A241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zoomScalePageLayoutView="0" workbookViewId="0" topLeftCell="C47">
      <selection activeCell="AF65" sqref="AF65"/>
    </sheetView>
  </sheetViews>
  <sheetFormatPr defaultColWidth="9.140625" defaultRowHeight="12.75"/>
  <cols>
    <col min="1" max="1" width="6.57421875" style="26" customWidth="1"/>
    <col min="2" max="2" width="17.57421875" style="26" customWidth="1"/>
    <col min="3" max="3" width="54.140625" style="26" customWidth="1"/>
    <col min="4" max="4" width="20.28125" style="26" customWidth="1"/>
    <col min="5" max="5" width="0" style="89" hidden="1" customWidth="1"/>
    <col min="6" max="6" width="0" style="90" hidden="1" customWidth="1"/>
    <col min="7" max="12" width="0" style="91" hidden="1" customWidth="1"/>
    <col min="13" max="15" width="0" style="26" hidden="1" customWidth="1"/>
    <col min="16" max="16" width="0" style="29" hidden="1" customWidth="1"/>
    <col min="17" max="18" width="0" style="26" hidden="1" customWidth="1"/>
    <col min="19" max="19" width="0" style="91" hidden="1" customWidth="1"/>
    <col min="20" max="21" width="0" style="26" hidden="1" customWidth="1"/>
    <col min="22" max="22" width="0" style="91" hidden="1" customWidth="1"/>
    <col min="23" max="24" width="0" style="26" hidden="1" customWidth="1"/>
    <col min="25" max="25" width="0" style="22" hidden="1" customWidth="1"/>
    <col min="26" max="26" width="0" style="91" hidden="1" customWidth="1"/>
    <col min="27" max="27" width="0" style="92" hidden="1" customWidth="1"/>
    <col min="28" max="31" width="0" style="93" hidden="1" customWidth="1"/>
    <col min="32" max="32" width="15.57421875" style="93" customWidth="1"/>
    <col min="33" max="33" width="9.140625" style="94" customWidth="1"/>
    <col min="34" max="34" width="9.140625" style="91" customWidth="1"/>
    <col min="35" max="35" width="15.28125" style="95" customWidth="1"/>
    <col min="36" max="16384" width="9.140625" style="91" customWidth="1"/>
  </cols>
  <sheetData>
    <row r="1" spans="3:35" ht="66" customHeight="1">
      <c r="C1" s="96" t="s">
        <v>89</v>
      </c>
      <c r="D1" s="1"/>
      <c r="AG1" s="94" t="s">
        <v>90</v>
      </c>
      <c r="AI1" s="97"/>
    </row>
    <row r="2" spans="2:26" ht="22.5" customHeight="1">
      <c r="B2" s="26" t="s">
        <v>91</v>
      </c>
      <c r="C2" s="26" t="s">
        <v>92</v>
      </c>
      <c r="Z2" s="91" t="s">
        <v>93</v>
      </c>
    </row>
    <row r="3" spans="1:36" ht="39" customHeight="1">
      <c r="A3" s="98" t="s">
        <v>94</v>
      </c>
      <c r="B3" s="98" t="s">
        <v>95</v>
      </c>
      <c r="C3" s="99" t="s">
        <v>96</v>
      </c>
      <c r="D3" s="100" t="s">
        <v>97</v>
      </c>
      <c r="E3" s="101" t="s">
        <v>98</v>
      </c>
      <c r="F3" s="102" t="s">
        <v>99</v>
      </c>
      <c r="G3" s="103" t="s">
        <v>100</v>
      </c>
      <c r="H3" s="104" t="s">
        <v>229</v>
      </c>
      <c r="I3" s="103" t="s">
        <v>101</v>
      </c>
      <c r="J3" s="104" t="s">
        <v>102</v>
      </c>
      <c r="K3" s="103" t="s">
        <v>230</v>
      </c>
      <c r="L3" s="105" t="s">
        <v>103</v>
      </c>
      <c r="M3" s="106" t="s">
        <v>104</v>
      </c>
      <c r="N3" s="106" t="s">
        <v>105</v>
      </c>
      <c r="O3" s="106" t="s">
        <v>106</v>
      </c>
      <c r="P3" s="107" t="s">
        <v>107</v>
      </c>
      <c r="Q3" s="106" t="s">
        <v>108</v>
      </c>
      <c r="R3" s="106" t="s">
        <v>109</v>
      </c>
      <c r="S3" s="105" t="s">
        <v>110</v>
      </c>
      <c r="T3" s="106" t="s">
        <v>111</v>
      </c>
      <c r="U3" s="106" t="s">
        <v>112</v>
      </c>
      <c r="V3" s="105" t="s">
        <v>113</v>
      </c>
      <c r="W3" s="106" t="s">
        <v>114</v>
      </c>
      <c r="X3" s="106" t="s">
        <v>115</v>
      </c>
      <c r="Y3" s="106" t="s">
        <v>116</v>
      </c>
      <c r="Z3" s="105"/>
      <c r="AA3" s="108"/>
      <c r="AB3" s="109" t="s">
        <v>117</v>
      </c>
      <c r="AC3" s="109" t="s">
        <v>118</v>
      </c>
      <c r="AD3" s="109" t="s">
        <v>119</v>
      </c>
      <c r="AE3" s="109" t="s">
        <v>119</v>
      </c>
      <c r="AF3" s="109" t="s">
        <v>120</v>
      </c>
      <c r="AG3" s="110">
        <f aca="true" t="shared" si="0" ref="AG3:AG34">SUM(L3:AC3)</f>
        <v>0</v>
      </c>
      <c r="AH3" s="91">
        <f>P4*J4</f>
        <v>763.98</v>
      </c>
      <c r="AI3" s="95" t="s">
        <v>121</v>
      </c>
      <c r="AJ3" s="91" t="s">
        <v>122</v>
      </c>
    </row>
    <row r="4" spans="1:36" s="16" customFormat="1" ht="24.75" customHeight="1">
      <c r="A4" s="111" t="s">
        <v>207</v>
      </c>
      <c r="B4" s="111">
        <v>3333701</v>
      </c>
      <c r="C4" s="112" t="s">
        <v>123</v>
      </c>
      <c r="D4" s="113">
        <v>400</v>
      </c>
      <c r="E4" s="114">
        <v>35</v>
      </c>
      <c r="F4" s="115">
        <f>D4*E4</f>
        <v>14000</v>
      </c>
      <c r="G4" s="116">
        <v>119</v>
      </c>
      <c r="H4" s="117">
        <v>4165</v>
      </c>
      <c r="I4" s="118">
        <v>7</v>
      </c>
      <c r="J4" s="119">
        <v>127.33</v>
      </c>
      <c r="K4" s="120">
        <v>4456.55</v>
      </c>
      <c r="L4" s="121"/>
      <c r="M4" s="107"/>
      <c r="N4" s="107"/>
      <c r="O4" s="107">
        <v>3</v>
      </c>
      <c r="P4" s="107">
        <v>6</v>
      </c>
      <c r="Q4" s="107">
        <v>1</v>
      </c>
      <c r="R4" s="107">
        <v>4</v>
      </c>
      <c r="S4" s="121"/>
      <c r="T4" s="107"/>
      <c r="U4" s="107">
        <v>4</v>
      </c>
      <c r="V4" s="121"/>
      <c r="W4" s="107"/>
      <c r="X4" s="107">
        <v>2</v>
      </c>
      <c r="Y4" s="107">
        <v>3</v>
      </c>
      <c r="Z4" s="121">
        <v>5744</v>
      </c>
      <c r="AA4" s="122">
        <f>Z4/7</f>
        <v>820.5714285714286</v>
      </c>
      <c r="AB4" s="123">
        <f>AA4/D4</f>
        <v>2.0514285714285716</v>
      </c>
      <c r="AC4" s="124">
        <v>6.8</v>
      </c>
      <c r="AD4" s="125">
        <v>4</v>
      </c>
      <c r="AE4" s="125"/>
      <c r="AF4" s="125"/>
      <c r="AG4" s="110">
        <f t="shared" si="0"/>
        <v>6596.4228571428575</v>
      </c>
      <c r="AH4" s="91">
        <f aca="true" t="shared" si="1" ref="AH4:AH67">P5*J5</f>
        <v>0</v>
      </c>
      <c r="AI4" s="126">
        <f aca="true" t="shared" si="2" ref="AI4:AI22">SUM(L4:X4)</f>
        <v>20</v>
      </c>
      <c r="AJ4" s="16">
        <f aca="true" t="shared" si="3" ref="AJ4:AJ22">AI4*D4</f>
        <v>8000</v>
      </c>
    </row>
    <row r="5" spans="1:36" s="1" customFormat="1" ht="24.75" customHeight="1" hidden="1">
      <c r="A5" s="127"/>
      <c r="B5" s="127"/>
      <c r="C5" s="128"/>
      <c r="D5"/>
      <c r="E5" s="128"/>
      <c r="F5" s="115">
        <f aca="true" t="shared" si="4" ref="F5:F35">D5*E5</f>
        <v>0</v>
      </c>
      <c r="G5" s="129"/>
      <c r="H5" s="130"/>
      <c r="I5" s="15"/>
      <c r="J5" s="131"/>
      <c r="K5" s="132"/>
      <c r="L5" s="133"/>
      <c r="M5" s="134"/>
      <c r="N5" s="134"/>
      <c r="O5" s="134"/>
      <c r="P5" s="135"/>
      <c r="Q5" s="134"/>
      <c r="R5" s="134"/>
      <c r="S5" s="136"/>
      <c r="T5" s="134"/>
      <c r="U5" s="134"/>
      <c r="V5" s="136"/>
      <c r="W5" s="134"/>
      <c r="X5" s="134"/>
      <c r="Y5" s="134"/>
      <c r="Z5" s="136"/>
      <c r="AA5" s="122">
        <f aca="true" t="shared" si="5" ref="AA5:AA34">Z5/7</f>
        <v>0</v>
      </c>
      <c r="AB5" s="123" t="e">
        <f aca="true" t="shared" si="6" ref="AB5:AB34">AA5/D5</f>
        <v>#DIV/0!</v>
      </c>
      <c r="AC5" s="124" t="e">
        <f>AB5*3</f>
        <v>#DIV/0!</v>
      </c>
      <c r="AD5" s="125"/>
      <c r="AE5" s="125"/>
      <c r="AF5" s="125"/>
      <c r="AG5" s="110" t="e">
        <f t="shared" si="0"/>
        <v>#DIV/0!</v>
      </c>
      <c r="AH5" s="91">
        <f t="shared" si="1"/>
        <v>943.74</v>
      </c>
      <c r="AI5" s="126">
        <f t="shared" si="2"/>
        <v>0</v>
      </c>
      <c r="AJ5" s="16">
        <f t="shared" si="3"/>
        <v>0</v>
      </c>
    </row>
    <row r="6" spans="1:36" s="16" customFormat="1" ht="24.75" customHeight="1">
      <c r="A6" s="137" t="s">
        <v>208</v>
      </c>
      <c r="B6" s="137">
        <v>2056119</v>
      </c>
      <c r="C6" s="138" t="s">
        <v>124</v>
      </c>
      <c r="D6" s="139">
        <v>500</v>
      </c>
      <c r="E6" s="140">
        <v>41</v>
      </c>
      <c r="F6" s="115">
        <f t="shared" si="4"/>
        <v>20500</v>
      </c>
      <c r="G6" s="141">
        <v>147</v>
      </c>
      <c r="H6" s="142">
        <v>6027</v>
      </c>
      <c r="I6" s="143">
        <v>7</v>
      </c>
      <c r="J6" s="144">
        <v>157.29</v>
      </c>
      <c r="K6" s="145">
        <v>6448.89</v>
      </c>
      <c r="L6" s="121"/>
      <c r="M6" s="107"/>
      <c r="N6" s="107"/>
      <c r="O6" s="107">
        <v>4</v>
      </c>
      <c r="P6" s="107">
        <v>6</v>
      </c>
      <c r="Q6" s="107">
        <v>2</v>
      </c>
      <c r="R6" s="107">
        <v>5</v>
      </c>
      <c r="S6" s="121"/>
      <c r="T6" s="107"/>
      <c r="U6" s="107">
        <v>1</v>
      </c>
      <c r="V6" s="121"/>
      <c r="W6" s="107"/>
      <c r="X6" s="107">
        <v>5</v>
      </c>
      <c r="Y6" s="107">
        <v>4</v>
      </c>
      <c r="Z6" s="121">
        <v>8475</v>
      </c>
      <c r="AA6" s="122">
        <f t="shared" si="5"/>
        <v>1210.7142857142858</v>
      </c>
      <c r="AB6" s="123">
        <f t="shared" si="6"/>
        <v>2.4214285714285717</v>
      </c>
      <c r="AC6" s="124">
        <v>6.1</v>
      </c>
      <c r="AD6" s="125">
        <v>5</v>
      </c>
      <c r="AE6" s="125">
        <v>6</v>
      </c>
      <c r="AF6" s="125"/>
      <c r="AG6" s="110">
        <f t="shared" si="0"/>
        <v>9721.235714285714</v>
      </c>
      <c r="AH6" s="91">
        <f t="shared" si="1"/>
        <v>471.87</v>
      </c>
      <c r="AI6" s="126">
        <f t="shared" si="2"/>
        <v>23</v>
      </c>
      <c r="AJ6" s="16">
        <f t="shared" si="3"/>
        <v>11500</v>
      </c>
    </row>
    <row r="7" spans="1:36" s="16" customFormat="1" ht="24.75" customHeight="1">
      <c r="A7" s="137" t="s">
        <v>209</v>
      </c>
      <c r="B7" s="137">
        <v>2056097</v>
      </c>
      <c r="C7" s="138" t="s">
        <v>125</v>
      </c>
      <c r="D7" s="139">
        <v>500</v>
      </c>
      <c r="E7" s="140">
        <v>18</v>
      </c>
      <c r="F7" s="115">
        <f t="shared" si="4"/>
        <v>9000</v>
      </c>
      <c r="G7" s="141">
        <v>147</v>
      </c>
      <c r="H7" s="142">
        <v>2646</v>
      </c>
      <c r="I7" s="143">
        <v>7</v>
      </c>
      <c r="J7" s="144">
        <v>157.29</v>
      </c>
      <c r="K7" s="145">
        <v>2831.22</v>
      </c>
      <c r="L7" s="121"/>
      <c r="M7" s="107"/>
      <c r="N7" s="107"/>
      <c r="O7" s="107">
        <v>1</v>
      </c>
      <c r="P7" s="107">
        <v>3</v>
      </c>
      <c r="Q7" s="107"/>
      <c r="R7" s="107">
        <v>2</v>
      </c>
      <c r="S7" s="121"/>
      <c r="T7" s="107"/>
      <c r="U7" s="107">
        <v>4</v>
      </c>
      <c r="V7" s="121"/>
      <c r="W7" s="107"/>
      <c r="X7" s="107"/>
      <c r="Y7" s="107">
        <v>2</v>
      </c>
      <c r="Z7" s="121">
        <v>3135</v>
      </c>
      <c r="AA7" s="122">
        <f t="shared" si="5"/>
        <v>447.85714285714283</v>
      </c>
      <c r="AB7" s="123">
        <f t="shared" si="6"/>
        <v>0.8957142857142857</v>
      </c>
      <c r="AC7" s="124">
        <v>3.1</v>
      </c>
      <c r="AD7" s="125">
        <v>6</v>
      </c>
      <c r="AE7" s="125"/>
      <c r="AF7" s="125"/>
      <c r="AG7" s="110">
        <f t="shared" si="0"/>
        <v>3598.852857142857</v>
      </c>
      <c r="AH7" s="91">
        <f t="shared" si="1"/>
        <v>457.96</v>
      </c>
      <c r="AI7" s="126">
        <f t="shared" si="2"/>
        <v>10</v>
      </c>
      <c r="AJ7" s="16">
        <f t="shared" si="3"/>
        <v>5000</v>
      </c>
    </row>
    <row r="8" spans="1:36" s="16" customFormat="1" ht="24.75" customHeight="1">
      <c r="A8" s="137" t="s">
        <v>210</v>
      </c>
      <c r="B8" s="137">
        <v>3183742</v>
      </c>
      <c r="C8" s="138" t="s">
        <v>126</v>
      </c>
      <c r="D8" s="139">
        <v>300</v>
      </c>
      <c r="E8" s="140">
        <v>5</v>
      </c>
      <c r="F8" s="115">
        <f t="shared" si="4"/>
        <v>1500</v>
      </c>
      <c r="G8" s="141">
        <v>428</v>
      </c>
      <c r="H8" s="142">
        <v>2140</v>
      </c>
      <c r="I8" s="143">
        <v>7</v>
      </c>
      <c r="J8" s="144">
        <v>457.96</v>
      </c>
      <c r="K8" s="145">
        <v>2289.8</v>
      </c>
      <c r="L8" s="121"/>
      <c r="M8" s="107"/>
      <c r="N8" s="107">
        <v>1</v>
      </c>
      <c r="O8" s="107"/>
      <c r="P8" s="107">
        <v>1</v>
      </c>
      <c r="Q8" s="107"/>
      <c r="R8" s="107"/>
      <c r="S8" s="121">
        <v>1</v>
      </c>
      <c r="T8" s="107"/>
      <c r="U8" s="107"/>
      <c r="V8" s="121"/>
      <c r="W8" s="107"/>
      <c r="X8" s="107">
        <v>1</v>
      </c>
      <c r="Y8" s="107">
        <v>1</v>
      </c>
      <c r="Z8" s="121">
        <v>625</v>
      </c>
      <c r="AA8" s="122">
        <f t="shared" si="5"/>
        <v>89.28571428571429</v>
      </c>
      <c r="AB8" s="123">
        <f t="shared" si="6"/>
        <v>0.2976190476190476</v>
      </c>
      <c r="AC8" s="124">
        <v>0.9</v>
      </c>
      <c r="AD8" s="125">
        <v>1</v>
      </c>
      <c r="AE8" s="125"/>
      <c r="AF8" s="125"/>
      <c r="AG8" s="110">
        <f t="shared" si="0"/>
        <v>720.4833333333333</v>
      </c>
      <c r="AH8" s="91">
        <f t="shared" si="1"/>
        <v>197.95</v>
      </c>
      <c r="AI8" s="126">
        <f t="shared" si="2"/>
        <v>4</v>
      </c>
      <c r="AJ8" s="16">
        <f t="shared" si="3"/>
        <v>1200</v>
      </c>
    </row>
    <row r="9" spans="1:36" s="16" customFormat="1" ht="24.75" customHeight="1">
      <c r="A9" s="137" t="s">
        <v>211</v>
      </c>
      <c r="B9" s="137">
        <v>2055317</v>
      </c>
      <c r="C9" s="138" t="s">
        <v>127</v>
      </c>
      <c r="D9" s="139">
        <v>200</v>
      </c>
      <c r="E9" s="140">
        <v>12</v>
      </c>
      <c r="F9" s="115">
        <f t="shared" si="4"/>
        <v>2400</v>
      </c>
      <c r="G9" s="141">
        <v>185</v>
      </c>
      <c r="H9" s="142">
        <v>2220</v>
      </c>
      <c r="I9" s="143">
        <v>7</v>
      </c>
      <c r="J9" s="144">
        <v>197.95</v>
      </c>
      <c r="K9" s="145">
        <v>2375.4</v>
      </c>
      <c r="L9" s="121"/>
      <c r="M9" s="107">
        <v>2</v>
      </c>
      <c r="N9" s="107"/>
      <c r="O9" s="107"/>
      <c r="P9" s="107">
        <v>1</v>
      </c>
      <c r="Q9" s="107"/>
      <c r="R9" s="107">
        <v>2</v>
      </c>
      <c r="S9" s="121"/>
      <c r="T9" s="107">
        <v>1</v>
      </c>
      <c r="U9" s="107"/>
      <c r="V9" s="121"/>
      <c r="W9" s="107"/>
      <c r="X9" s="107"/>
      <c r="Y9" s="107">
        <v>2</v>
      </c>
      <c r="Z9" s="121">
        <v>854</v>
      </c>
      <c r="AA9" s="122">
        <f t="shared" si="5"/>
        <v>122</v>
      </c>
      <c r="AB9" s="123">
        <f t="shared" si="6"/>
        <v>0.61</v>
      </c>
      <c r="AC9" s="124">
        <v>1.6</v>
      </c>
      <c r="AD9" s="125"/>
      <c r="AE9" s="125">
        <v>1</v>
      </c>
      <c r="AF9" s="125"/>
      <c r="AG9" s="110">
        <f t="shared" si="0"/>
        <v>986.21</v>
      </c>
      <c r="AH9" s="91">
        <f t="shared" si="1"/>
        <v>0</v>
      </c>
      <c r="AI9" s="126">
        <f t="shared" si="2"/>
        <v>6</v>
      </c>
      <c r="AJ9" s="16">
        <f t="shared" si="3"/>
        <v>1200</v>
      </c>
    </row>
    <row r="10" spans="1:36" s="16" customFormat="1" ht="24.75" customHeight="1">
      <c r="A10" s="137" t="s">
        <v>212</v>
      </c>
      <c r="B10" s="137">
        <v>2055325</v>
      </c>
      <c r="C10" s="138" t="s">
        <v>128</v>
      </c>
      <c r="D10" s="139">
        <v>100</v>
      </c>
      <c r="E10" s="140">
        <v>2</v>
      </c>
      <c r="F10" s="115">
        <f t="shared" si="4"/>
        <v>200</v>
      </c>
      <c r="G10" s="141">
        <v>214</v>
      </c>
      <c r="H10" s="142">
        <v>428</v>
      </c>
      <c r="I10" s="143">
        <v>7</v>
      </c>
      <c r="J10" s="144">
        <v>228.98</v>
      </c>
      <c r="K10" s="145">
        <v>457.96</v>
      </c>
      <c r="L10" s="121"/>
      <c r="M10" s="107"/>
      <c r="N10" s="107"/>
      <c r="O10" s="107"/>
      <c r="P10" s="107"/>
      <c r="Q10" s="107"/>
      <c r="R10" s="107"/>
      <c r="S10" s="121"/>
      <c r="T10" s="107"/>
      <c r="U10" s="107"/>
      <c r="V10" s="121"/>
      <c r="W10" s="107"/>
      <c r="X10" s="107"/>
      <c r="Y10" s="107"/>
      <c r="Z10" s="121"/>
      <c r="AA10" s="122">
        <f t="shared" si="5"/>
        <v>0</v>
      </c>
      <c r="AB10" s="123">
        <f t="shared" si="6"/>
        <v>0</v>
      </c>
      <c r="AC10" s="124">
        <f>AB10*3</f>
        <v>0</v>
      </c>
      <c r="AD10" s="125"/>
      <c r="AE10" s="125"/>
      <c r="AF10" s="125"/>
      <c r="AG10" s="110">
        <f t="shared" si="0"/>
        <v>0</v>
      </c>
      <c r="AH10" s="91">
        <f t="shared" si="1"/>
        <v>237.54</v>
      </c>
      <c r="AI10" s="126">
        <f t="shared" si="2"/>
        <v>0</v>
      </c>
      <c r="AJ10" s="16">
        <f t="shared" si="3"/>
        <v>0</v>
      </c>
    </row>
    <row r="11" spans="1:36" s="16" customFormat="1" ht="24.75" customHeight="1">
      <c r="A11" s="137" t="s">
        <v>213</v>
      </c>
      <c r="B11" s="137">
        <v>3002721</v>
      </c>
      <c r="C11" s="138" t="s">
        <v>129</v>
      </c>
      <c r="D11" s="139">
        <v>400</v>
      </c>
      <c r="E11" s="140">
        <v>3</v>
      </c>
      <c r="F11" s="115">
        <f t="shared" si="4"/>
        <v>1200</v>
      </c>
      <c r="G11" s="141">
        <v>222</v>
      </c>
      <c r="H11" s="142">
        <v>666</v>
      </c>
      <c r="I11" s="143">
        <v>7</v>
      </c>
      <c r="J11" s="144">
        <v>237.54</v>
      </c>
      <c r="K11" s="145">
        <v>712.62</v>
      </c>
      <c r="L11" s="121"/>
      <c r="M11" s="107"/>
      <c r="N11" s="107"/>
      <c r="O11" s="107"/>
      <c r="P11" s="107">
        <v>1</v>
      </c>
      <c r="Q11" s="107"/>
      <c r="R11" s="107"/>
      <c r="S11" s="121"/>
      <c r="T11" s="107"/>
      <c r="U11" s="107"/>
      <c r="V11" s="121"/>
      <c r="W11" s="107"/>
      <c r="X11" s="107"/>
      <c r="Y11" s="107"/>
      <c r="Z11" s="121">
        <v>354</v>
      </c>
      <c r="AA11" s="122">
        <f t="shared" si="5"/>
        <v>50.57142857142857</v>
      </c>
      <c r="AB11" s="123">
        <f t="shared" si="6"/>
        <v>0.12642857142857142</v>
      </c>
      <c r="AC11" s="124">
        <v>0.4</v>
      </c>
      <c r="AD11" s="125">
        <v>1</v>
      </c>
      <c r="AE11" s="125"/>
      <c r="AF11" s="125"/>
      <c r="AG11" s="110">
        <f t="shared" si="0"/>
        <v>406.0978571428571</v>
      </c>
      <c r="AH11" s="91">
        <f t="shared" si="1"/>
        <v>515.32</v>
      </c>
      <c r="AI11" s="126">
        <f t="shared" si="2"/>
        <v>1</v>
      </c>
      <c r="AJ11" s="16">
        <f t="shared" si="3"/>
        <v>400</v>
      </c>
    </row>
    <row r="12" spans="1:36" s="16" customFormat="1" ht="33" customHeight="1">
      <c r="A12" s="137" t="s">
        <v>214</v>
      </c>
      <c r="B12" s="137">
        <v>20737488322</v>
      </c>
      <c r="C12" s="138" t="s">
        <v>130</v>
      </c>
      <c r="D12" s="139">
        <v>350</v>
      </c>
      <c r="E12" s="140">
        <v>43</v>
      </c>
      <c r="F12" s="115">
        <f t="shared" si="4"/>
        <v>15050</v>
      </c>
      <c r="G12" s="141">
        <v>120.4</v>
      </c>
      <c r="H12" s="142">
        <v>5177.2</v>
      </c>
      <c r="I12" s="143">
        <v>7</v>
      </c>
      <c r="J12" s="144">
        <v>128.83</v>
      </c>
      <c r="K12" s="145">
        <v>5539.6</v>
      </c>
      <c r="L12" s="121"/>
      <c r="M12" s="107"/>
      <c r="N12" s="107"/>
      <c r="O12" s="107">
        <v>3</v>
      </c>
      <c r="P12" s="107">
        <v>4</v>
      </c>
      <c r="Q12" s="107">
        <v>2</v>
      </c>
      <c r="R12" s="107">
        <v>5</v>
      </c>
      <c r="S12" s="121">
        <v>3</v>
      </c>
      <c r="T12" s="107"/>
      <c r="U12" s="107">
        <v>3</v>
      </c>
      <c r="V12" s="121"/>
      <c r="W12" s="107"/>
      <c r="X12" s="107">
        <v>3</v>
      </c>
      <c r="Y12" s="107">
        <v>7</v>
      </c>
      <c r="Z12" s="121">
        <v>3781</v>
      </c>
      <c r="AA12" s="122">
        <f t="shared" si="5"/>
        <v>540.1428571428571</v>
      </c>
      <c r="AB12" s="123">
        <f t="shared" si="6"/>
        <v>1.5432653061224488</v>
      </c>
      <c r="AC12" s="124">
        <v>9.8</v>
      </c>
      <c r="AD12" s="125">
        <v>5</v>
      </c>
      <c r="AE12" s="125">
        <v>2</v>
      </c>
      <c r="AF12" s="125"/>
      <c r="AG12" s="110">
        <f t="shared" si="0"/>
        <v>4362.48612244898</v>
      </c>
      <c r="AH12" s="91">
        <f t="shared" si="1"/>
        <v>160.5</v>
      </c>
      <c r="AI12" s="126">
        <f t="shared" si="2"/>
        <v>23</v>
      </c>
      <c r="AJ12" s="16">
        <f t="shared" si="3"/>
        <v>8050</v>
      </c>
    </row>
    <row r="13" spans="1:36" s="16" customFormat="1" ht="24.75" customHeight="1">
      <c r="A13" s="137" t="s">
        <v>215</v>
      </c>
      <c r="B13" s="137">
        <v>3039773</v>
      </c>
      <c r="C13" s="138" t="s">
        <v>131</v>
      </c>
      <c r="D13" s="139">
        <v>400</v>
      </c>
      <c r="E13" s="140">
        <v>10</v>
      </c>
      <c r="F13" s="115">
        <f t="shared" si="4"/>
        <v>4000</v>
      </c>
      <c r="G13" s="141">
        <v>150</v>
      </c>
      <c r="H13" s="142">
        <v>1500</v>
      </c>
      <c r="I13" s="143">
        <v>7</v>
      </c>
      <c r="J13" s="144">
        <v>160.5</v>
      </c>
      <c r="K13" s="145">
        <v>1605</v>
      </c>
      <c r="L13" s="121"/>
      <c r="M13" s="107">
        <v>1</v>
      </c>
      <c r="N13" s="107">
        <v>1</v>
      </c>
      <c r="O13" s="107"/>
      <c r="P13" s="107">
        <v>1</v>
      </c>
      <c r="Q13" s="107"/>
      <c r="R13" s="107">
        <v>1</v>
      </c>
      <c r="S13" s="121"/>
      <c r="T13" s="107">
        <v>1</v>
      </c>
      <c r="U13" s="107">
        <v>1</v>
      </c>
      <c r="V13" s="121"/>
      <c r="W13" s="107"/>
      <c r="X13" s="107">
        <v>2</v>
      </c>
      <c r="Y13" s="107">
        <v>1</v>
      </c>
      <c r="Z13" s="121">
        <v>1915</v>
      </c>
      <c r="AA13" s="122">
        <f t="shared" si="5"/>
        <v>273.57142857142856</v>
      </c>
      <c r="AB13" s="123">
        <f t="shared" si="6"/>
        <v>0.6839285714285714</v>
      </c>
      <c r="AC13" s="124">
        <v>2.5</v>
      </c>
      <c r="AD13" s="125"/>
      <c r="AE13" s="125">
        <v>2</v>
      </c>
      <c r="AF13" s="125"/>
      <c r="AG13" s="110">
        <f t="shared" si="0"/>
        <v>2200.755357142857</v>
      </c>
      <c r="AH13" s="91">
        <f t="shared" si="1"/>
        <v>535</v>
      </c>
      <c r="AI13" s="126">
        <f t="shared" si="2"/>
        <v>8</v>
      </c>
      <c r="AJ13" s="16">
        <f t="shared" si="3"/>
        <v>3200</v>
      </c>
    </row>
    <row r="14" spans="1:36" s="16" customFormat="1" ht="24.75" customHeight="1">
      <c r="A14" s="137" t="s">
        <v>216</v>
      </c>
      <c r="B14" s="137">
        <v>3038637</v>
      </c>
      <c r="C14" s="138" t="s">
        <v>132</v>
      </c>
      <c r="D14" s="139">
        <v>175</v>
      </c>
      <c r="E14" s="140">
        <v>10</v>
      </c>
      <c r="F14" s="115">
        <f t="shared" si="4"/>
        <v>1750</v>
      </c>
      <c r="G14" s="141">
        <v>250</v>
      </c>
      <c r="H14" s="142">
        <v>2500</v>
      </c>
      <c r="I14" s="143">
        <v>7</v>
      </c>
      <c r="J14" s="144">
        <v>267.5</v>
      </c>
      <c r="K14" s="145">
        <v>2675</v>
      </c>
      <c r="L14" s="121"/>
      <c r="M14" s="107"/>
      <c r="N14" s="107">
        <v>1</v>
      </c>
      <c r="O14" s="107">
        <v>1</v>
      </c>
      <c r="P14" s="107">
        <v>2</v>
      </c>
      <c r="Q14" s="107"/>
      <c r="R14" s="107">
        <v>2</v>
      </c>
      <c r="S14" s="121"/>
      <c r="T14" s="107">
        <v>1</v>
      </c>
      <c r="U14" s="107">
        <v>1</v>
      </c>
      <c r="V14" s="121"/>
      <c r="W14" s="107"/>
      <c r="X14" s="107">
        <v>1</v>
      </c>
      <c r="Y14" s="107">
        <v>1</v>
      </c>
      <c r="Z14" s="121">
        <v>1027</v>
      </c>
      <c r="AA14" s="122">
        <f t="shared" si="5"/>
        <v>146.71428571428572</v>
      </c>
      <c r="AB14" s="123">
        <f t="shared" si="6"/>
        <v>0.8383673469387756</v>
      </c>
      <c r="AC14" s="124">
        <f>AB14*3</f>
        <v>2.515102040816327</v>
      </c>
      <c r="AD14" s="125"/>
      <c r="AE14" s="125">
        <v>2</v>
      </c>
      <c r="AF14" s="125"/>
      <c r="AG14" s="110">
        <f t="shared" si="0"/>
        <v>1187.067755102041</v>
      </c>
      <c r="AH14" s="91">
        <f t="shared" si="1"/>
        <v>642</v>
      </c>
      <c r="AI14" s="126">
        <f t="shared" si="2"/>
        <v>9</v>
      </c>
      <c r="AJ14" s="16">
        <f t="shared" si="3"/>
        <v>1575</v>
      </c>
    </row>
    <row r="15" spans="1:36" s="16" customFormat="1" ht="24.75" customHeight="1">
      <c r="A15" s="137" t="s">
        <v>219</v>
      </c>
      <c r="B15" s="137"/>
      <c r="C15" s="138" t="s">
        <v>133</v>
      </c>
      <c r="D15" s="139">
        <v>175</v>
      </c>
      <c r="E15" s="140">
        <v>10</v>
      </c>
      <c r="F15" s="115">
        <f t="shared" si="4"/>
        <v>1750</v>
      </c>
      <c r="G15" s="141">
        <v>300</v>
      </c>
      <c r="H15" s="142">
        <v>3000</v>
      </c>
      <c r="I15" s="143">
        <v>7</v>
      </c>
      <c r="J15" s="144">
        <v>321</v>
      </c>
      <c r="K15" s="145">
        <v>3210</v>
      </c>
      <c r="L15" s="121"/>
      <c r="M15" s="107"/>
      <c r="N15" s="107">
        <v>1</v>
      </c>
      <c r="O15" s="107">
        <v>1</v>
      </c>
      <c r="P15" s="107">
        <v>2</v>
      </c>
      <c r="Q15" s="107">
        <v>1</v>
      </c>
      <c r="R15" s="107">
        <v>1</v>
      </c>
      <c r="S15" s="121">
        <v>1</v>
      </c>
      <c r="T15" s="107"/>
      <c r="U15" s="107">
        <v>1</v>
      </c>
      <c r="V15" s="121"/>
      <c r="W15" s="107"/>
      <c r="X15" s="107">
        <v>2</v>
      </c>
      <c r="Y15" s="107">
        <v>1</v>
      </c>
      <c r="Z15" s="121">
        <v>992</v>
      </c>
      <c r="AA15" s="122">
        <f t="shared" si="5"/>
        <v>141.71428571428572</v>
      </c>
      <c r="AB15" s="123">
        <f t="shared" si="6"/>
        <v>0.809795918367347</v>
      </c>
      <c r="AC15" s="124">
        <v>3.5</v>
      </c>
      <c r="AD15" s="125"/>
      <c r="AE15" s="125">
        <v>2</v>
      </c>
      <c r="AF15" s="125"/>
      <c r="AG15" s="110">
        <f t="shared" si="0"/>
        <v>1149.0240816326532</v>
      </c>
      <c r="AH15" s="91">
        <f t="shared" si="1"/>
        <v>471.87</v>
      </c>
      <c r="AI15" s="126">
        <f t="shared" si="2"/>
        <v>10</v>
      </c>
      <c r="AJ15" s="16">
        <f t="shared" si="3"/>
        <v>1750</v>
      </c>
    </row>
    <row r="16" spans="1:36" s="16" customFormat="1" ht="24.75" customHeight="1">
      <c r="A16" s="137" t="s">
        <v>220</v>
      </c>
      <c r="B16" s="137">
        <v>2055864</v>
      </c>
      <c r="C16" s="138" t="s">
        <v>134</v>
      </c>
      <c r="D16" s="139">
        <v>700</v>
      </c>
      <c r="E16" s="140">
        <v>35</v>
      </c>
      <c r="F16" s="115">
        <f t="shared" si="4"/>
        <v>24500</v>
      </c>
      <c r="G16" s="141">
        <v>147</v>
      </c>
      <c r="H16" s="142">
        <v>5145</v>
      </c>
      <c r="I16" s="143">
        <v>7</v>
      </c>
      <c r="J16" s="144">
        <v>157.29</v>
      </c>
      <c r="K16" s="145">
        <v>5505.15</v>
      </c>
      <c r="L16" s="121"/>
      <c r="M16" s="107"/>
      <c r="N16" s="107"/>
      <c r="O16" s="107">
        <v>4</v>
      </c>
      <c r="P16" s="107">
        <v>3</v>
      </c>
      <c r="Q16" s="107">
        <v>2</v>
      </c>
      <c r="R16" s="107">
        <v>5</v>
      </c>
      <c r="S16" s="121">
        <v>1</v>
      </c>
      <c r="T16" s="107">
        <v>1</v>
      </c>
      <c r="U16" s="107">
        <v>2</v>
      </c>
      <c r="V16" s="121"/>
      <c r="W16" s="107"/>
      <c r="X16" s="107">
        <v>4</v>
      </c>
      <c r="Y16" s="107">
        <v>5</v>
      </c>
      <c r="Z16" s="121">
        <v>9035</v>
      </c>
      <c r="AA16" s="122">
        <f t="shared" si="5"/>
        <v>1290.7142857142858</v>
      </c>
      <c r="AB16" s="123">
        <f t="shared" si="6"/>
        <v>1.8438775510204082</v>
      </c>
      <c r="AC16" s="124">
        <v>6</v>
      </c>
      <c r="AD16" s="125">
        <v>4</v>
      </c>
      <c r="AE16" s="125"/>
      <c r="AF16" s="125"/>
      <c r="AG16" s="110">
        <f t="shared" si="0"/>
        <v>10360.558163265307</v>
      </c>
      <c r="AH16" s="91">
        <f t="shared" si="1"/>
        <v>838.88</v>
      </c>
      <c r="AI16" s="126">
        <f t="shared" si="2"/>
        <v>22</v>
      </c>
      <c r="AJ16" s="16">
        <f t="shared" si="3"/>
        <v>15400</v>
      </c>
    </row>
    <row r="17" spans="1:36" s="16" customFormat="1" ht="24.75" customHeight="1">
      <c r="A17" s="137" t="s">
        <v>221</v>
      </c>
      <c r="B17" s="137">
        <v>2055651</v>
      </c>
      <c r="C17" s="138" t="s">
        <v>135</v>
      </c>
      <c r="D17" s="139">
        <v>800</v>
      </c>
      <c r="E17" s="140">
        <v>57</v>
      </c>
      <c r="F17" s="115">
        <f t="shared" si="4"/>
        <v>45600</v>
      </c>
      <c r="G17" s="141">
        <v>196</v>
      </c>
      <c r="H17" s="142">
        <v>11172</v>
      </c>
      <c r="I17" s="143">
        <v>7</v>
      </c>
      <c r="J17" s="144">
        <v>209.72</v>
      </c>
      <c r="K17" s="145">
        <v>11954.04</v>
      </c>
      <c r="L17" s="121"/>
      <c r="M17" s="107"/>
      <c r="N17" s="107"/>
      <c r="O17" s="107"/>
      <c r="P17" s="107">
        <v>4</v>
      </c>
      <c r="Q17" s="107">
        <v>2</v>
      </c>
      <c r="R17" s="107">
        <v>5</v>
      </c>
      <c r="S17" s="121">
        <v>1</v>
      </c>
      <c r="T17" s="107"/>
      <c r="U17" s="107">
        <v>3</v>
      </c>
      <c r="V17" s="121"/>
      <c r="W17" s="107"/>
      <c r="X17" s="107">
        <v>2</v>
      </c>
      <c r="Y17" s="107">
        <v>4</v>
      </c>
      <c r="Z17" s="121">
        <v>10862</v>
      </c>
      <c r="AA17" s="122">
        <f t="shared" si="5"/>
        <v>1551.7142857142858</v>
      </c>
      <c r="AB17" s="123">
        <f t="shared" si="6"/>
        <v>1.9396428571428572</v>
      </c>
      <c r="AC17" s="124">
        <v>6</v>
      </c>
      <c r="AD17" s="125"/>
      <c r="AE17" s="125">
        <v>4</v>
      </c>
      <c r="AF17" s="125"/>
      <c r="AG17" s="110">
        <f t="shared" si="0"/>
        <v>12442.65392857143</v>
      </c>
      <c r="AH17" s="91">
        <f t="shared" si="1"/>
        <v>139.1</v>
      </c>
      <c r="AI17" s="126">
        <f t="shared" si="2"/>
        <v>17</v>
      </c>
      <c r="AJ17" s="16">
        <f t="shared" si="3"/>
        <v>13600</v>
      </c>
    </row>
    <row r="18" spans="1:36" s="16" customFormat="1" ht="24.75" customHeight="1">
      <c r="A18" s="137" t="s">
        <v>222</v>
      </c>
      <c r="B18" s="137">
        <v>2052997</v>
      </c>
      <c r="C18" s="138" t="s">
        <v>136</v>
      </c>
      <c r="D18" s="139">
        <v>150</v>
      </c>
      <c r="E18" s="140">
        <v>5</v>
      </c>
      <c r="F18" s="115">
        <f t="shared" si="4"/>
        <v>750</v>
      </c>
      <c r="G18" s="141">
        <v>130</v>
      </c>
      <c r="H18" s="142">
        <v>650</v>
      </c>
      <c r="I18" s="143">
        <v>7</v>
      </c>
      <c r="J18" s="144">
        <v>139.1</v>
      </c>
      <c r="K18" s="145">
        <v>695.5</v>
      </c>
      <c r="L18" s="121"/>
      <c r="M18" s="107">
        <v>1</v>
      </c>
      <c r="N18" s="107"/>
      <c r="O18" s="107">
        <v>1</v>
      </c>
      <c r="P18" s="107">
        <v>1</v>
      </c>
      <c r="Q18" s="107"/>
      <c r="R18" s="107">
        <v>1</v>
      </c>
      <c r="S18" s="121">
        <v>1</v>
      </c>
      <c r="T18" s="107"/>
      <c r="U18" s="107"/>
      <c r="V18" s="121"/>
      <c r="W18" s="107"/>
      <c r="X18" s="107">
        <v>1</v>
      </c>
      <c r="Y18" s="107">
        <v>1</v>
      </c>
      <c r="Z18" s="121">
        <v>492</v>
      </c>
      <c r="AA18" s="122">
        <f t="shared" si="5"/>
        <v>70.28571428571429</v>
      </c>
      <c r="AB18" s="123">
        <f t="shared" si="6"/>
        <v>0.46857142857142864</v>
      </c>
      <c r="AC18" s="124">
        <v>2</v>
      </c>
      <c r="AD18" s="125"/>
      <c r="AE18" s="125">
        <v>2</v>
      </c>
      <c r="AF18" s="125"/>
      <c r="AG18" s="110">
        <f t="shared" si="0"/>
        <v>571.7542857142857</v>
      </c>
      <c r="AH18" s="91">
        <f t="shared" si="1"/>
        <v>0</v>
      </c>
      <c r="AI18" s="126">
        <f t="shared" si="2"/>
        <v>6</v>
      </c>
      <c r="AJ18" s="16">
        <f t="shared" si="3"/>
        <v>900</v>
      </c>
    </row>
    <row r="19" spans="1:36" s="16" customFormat="1" ht="36.75" customHeight="1">
      <c r="A19" s="137" t="s">
        <v>223</v>
      </c>
      <c r="B19" s="137">
        <v>2144611</v>
      </c>
      <c r="C19" s="138" t="s">
        <v>137</v>
      </c>
      <c r="D19" s="139">
        <v>300</v>
      </c>
      <c r="E19" s="140">
        <v>9</v>
      </c>
      <c r="F19" s="115">
        <f t="shared" si="4"/>
        <v>2700</v>
      </c>
      <c r="G19" s="141">
        <v>288</v>
      </c>
      <c r="H19" s="142">
        <v>2592</v>
      </c>
      <c r="I19" s="143">
        <v>7</v>
      </c>
      <c r="J19" s="144">
        <v>308.16</v>
      </c>
      <c r="K19" s="145">
        <v>2773.44</v>
      </c>
      <c r="L19" s="121"/>
      <c r="M19" s="107"/>
      <c r="N19" s="107"/>
      <c r="O19" s="107"/>
      <c r="P19" s="107"/>
      <c r="Q19" s="107"/>
      <c r="R19" s="107"/>
      <c r="S19" s="121"/>
      <c r="T19" s="107"/>
      <c r="U19" s="107"/>
      <c r="V19" s="121"/>
      <c r="W19" s="107">
        <v>2</v>
      </c>
      <c r="X19" s="107"/>
      <c r="Y19" s="107"/>
      <c r="Z19" s="121">
        <v>547</v>
      </c>
      <c r="AA19" s="122">
        <f t="shared" si="5"/>
        <v>78.14285714285714</v>
      </c>
      <c r="AB19" s="123">
        <f t="shared" si="6"/>
        <v>0.2604761904761905</v>
      </c>
      <c r="AC19" s="124">
        <v>1</v>
      </c>
      <c r="AD19" s="125"/>
      <c r="AE19" s="125"/>
      <c r="AF19" s="125"/>
      <c r="AG19" s="110">
        <f t="shared" si="0"/>
        <v>628.4033333333333</v>
      </c>
      <c r="AH19" s="91">
        <f t="shared" si="1"/>
        <v>128.4</v>
      </c>
      <c r="AI19" s="126">
        <f t="shared" si="2"/>
        <v>2</v>
      </c>
      <c r="AJ19" s="16">
        <f t="shared" si="3"/>
        <v>600</v>
      </c>
    </row>
    <row r="20" spans="1:36" s="16" customFormat="1" ht="24.75" customHeight="1">
      <c r="A20" s="137" t="s">
        <v>224</v>
      </c>
      <c r="B20" s="137">
        <v>3183793</v>
      </c>
      <c r="C20" s="138" t="s">
        <v>138</v>
      </c>
      <c r="D20" s="139">
        <v>250</v>
      </c>
      <c r="E20" s="140">
        <v>2</v>
      </c>
      <c r="F20" s="115">
        <f t="shared" si="4"/>
        <v>500</v>
      </c>
      <c r="G20" s="141">
        <v>120</v>
      </c>
      <c r="H20" s="142">
        <v>240</v>
      </c>
      <c r="I20" s="143">
        <v>7</v>
      </c>
      <c r="J20" s="144">
        <v>128.4</v>
      </c>
      <c r="K20" s="145">
        <v>256.8</v>
      </c>
      <c r="L20" s="121"/>
      <c r="M20" s="107"/>
      <c r="N20" s="107"/>
      <c r="O20" s="107"/>
      <c r="P20" s="107">
        <v>1</v>
      </c>
      <c r="Q20" s="107"/>
      <c r="R20" s="107"/>
      <c r="S20" s="121"/>
      <c r="T20" s="107"/>
      <c r="U20" s="107"/>
      <c r="V20" s="121"/>
      <c r="W20" s="107"/>
      <c r="X20" s="107"/>
      <c r="Y20" s="107"/>
      <c r="Z20" s="121">
        <v>197</v>
      </c>
      <c r="AA20" s="122">
        <f t="shared" si="5"/>
        <v>28.142857142857142</v>
      </c>
      <c r="AB20" s="123">
        <f t="shared" si="6"/>
        <v>0.11257142857142857</v>
      </c>
      <c r="AC20" s="124">
        <v>0.4</v>
      </c>
      <c r="AD20" s="125"/>
      <c r="AE20" s="125">
        <v>1</v>
      </c>
      <c r="AF20" s="125"/>
      <c r="AG20" s="110">
        <f t="shared" si="0"/>
        <v>226.6554285714286</v>
      </c>
      <c r="AH20" s="91">
        <f t="shared" si="1"/>
        <v>98.44</v>
      </c>
      <c r="AI20" s="126">
        <f t="shared" si="2"/>
        <v>1</v>
      </c>
      <c r="AJ20" s="16">
        <f t="shared" si="3"/>
        <v>250</v>
      </c>
    </row>
    <row r="21" spans="1:36" s="16" customFormat="1" ht="24.75" customHeight="1">
      <c r="A21" s="137" t="s">
        <v>225</v>
      </c>
      <c r="B21" s="137"/>
      <c r="C21" s="138" t="s">
        <v>139</v>
      </c>
      <c r="D21" s="139">
        <v>300</v>
      </c>
      <c r="E21" s="140">
        <v>8</v>
      </c>
      <c r="F21" s="115">
        <f t="shared" si="4"/>
        <v>2400</v>
      </c>
      <c r="G21" s="141">
        <v>46</v>
      </c>
      <c r="H21" s="142">
        <v>368</v>
      </c>
      <c r="I21" s="143">
        <v>7</v>
      </c>
      <c r="J21" s="144">
        <v>49.22</v>
      </c>
      <c r="K21" s="145">
        <v>393.76</v>
      </c>
      <c r="L21" s="121"/>
      <c r="M21" s="107">
        <v>1</v>
      </c>
      <c r="N21" s="107"/>
      <c r="O21" s="107">
        <v>3</v>
      </c>
      <c r="P21" s="107">
        <v>2</v>
      </c>
      <c r="Q21" s="107"/>
      <c r="R21" s="107">
        <v>2</v>
      </c>
      <c r="S21" s="121"/>
      <c r="T21" s="107"/>
      <c r="U21" s="107"/>
      <c r="V21" s="121"/>
      <c r="W21" s="107">
        <v>1</v>
      </c>
      <c r="X21" s="107"/>
      <c r="Y21" s="107">
        <v>4</v>
      </c>
      <c r="Z21" s="121">
        <v>1638</v>
      </c>
      <c r="AA21" s="122">
        <f t="shared" si="5"/>
        <v>234</v>
      </c>
      <c r="AB21" s="123">
        <f t="shared" si="6"/>
        <v>0.78</v>
      </c>
      <c r="AC21" s="124">
        <v>3.1</v>
      </c>
      <c r="AD21" s="125"/>
      <c r="AE21" s="125">
        <v>1</v>
      </c>
      <c r="AF21" s="125"/>
      <c r="AG21" s="110">
        <f t="shared" si="0"/>
        <v>1888.8799999999999</v>
      </c>
      <c r="AH21" s="91">
        <f t="shared" si="1"/>
        <v>321</v>
      </c>
      <c r="AI21" s="126">
        <f t="shared" si="2"/>
        <v>9</v>
      </c>
      <c r="AJ21" s="16">
        <f t="shared" si="3"/>
        <v>2700</v>
      </c>
    </row>
    <row r="22" spans="1:36" s="16" customFormat="1" ht="24.75" customHeight="1">
      <c r="A22" s="146" t="s">
        <v>252</v>
      </c>
      <c r="B22" s="146">
        <v>2144620</v>
      </c>
      <c r="C22" s="147" t="s">
        <v>140</v>
      </c>
      <c r="D22" s="148">
        <v>250</v>
      </c>
      <c r="E22" s="149">
        <v>10</v>
      </c>
      <c r="F22" s="115">
        <f t="shared" si="4"/>
        <v>2500</v>
      </c>
      <c r="G22" s="150">
        <v>150</v>
      </c>
      <c r="H22" s="151">
        <v>1500</v>
      </c>
      <c r="I22" s="152">
        <v>7</v>
      </c>
      <c r="J22" s="153">
        <v>160.5</v>
      </c>
      <c r="K22" s="154">
        <v>1605</v>
      </c>
      <c r="L22" s="121"/>
      <c r="M22" s="107"/>
      <c r="N22" s="107">
        <v>1</v>
      </c>
      <c r="O22" s="107">
        <v>1</v>
      </c>
      <c r="P22" s="107">
        <v>2</v>
      </c>
      <c r="Q22" s="107"/>
      <c r="R22" s="107">
        <v>1</v>
      </c>
      <c r="S22" s="121"/>
      <c r="T22" s="107">
        <v>1</v>
      </c>
      <c r="U22" s="107">
        <v>1</v>
      </c>
      <c r="V22" s="121"/>
      <c r="W22" s="107"/>
      <c r="X22" s="107">
        <v>2</v>
      </c>
      <c r="Y22" s="107"/>
      <c r="Z22" s="121">
        <v>1310</v>
      </c>
      <c r="AA22" s="122">
        <f t="shared" si="5"/>
        <v>187.14285714285714</v>
      </c>
      <c r="AB22" s="123">
        <f t="shared" si="6"/>
        <v>0.7485714285714286</v>
      </c>
      <c r="AC22" s="124">
        <v>3</v>
      </c>
      <c r="AD22" s="125"/>
      <c r="AE22" s="125">
        <v>3</v>
      </c>
      <c r="AF22" s="125"/>
      <c r="AG22" s="110">
        <f t="shared" si="0"/>
        <v>1509.8914285714286</v>
      </c>
      <c r="AH22" s="91">
        <f t="shared" si="1"/>
        <v>0</v>
      </c>
      <c r="AI22" s="126">
        <f t="shared" si="2"/>
        <v>9</v>
      </c>
      <c r="AJ22" s="16">
        <f t="shared" si="3"/>
        <v>2250</v>
      </c>
    </row>
    <row r="23" spans="1:35" s="16" customFormat="1" ht="24.75" customHeight="1">
      <c r="A23" s="22"/>
      <c r="B23" s="22"/>
      <c r="F23" s="115">
        <f t="shared" si="4"/>
        <v>0</v>
      </c>
      <c r="G23" s="1"/>
      <c r="H23" s="1"/>
      <c r="I23" s="1"/>
      <c r="J23" s="1"/>
      <c r="K23" s="1"/>
      <c r="L23" s="121"/>
      <c r="M23" s="107"/>
      <c r="N23" s="107"/>
      <c r="O23" s="107"/>
      <c r="P23" s="107"/>
      <c r="Q23" s="107"/>
      <c r="R23" s="107"/>
      <c r="S23" s="121"/>
      <c r="T23" s="107"/>
      <c r="U23" s="107"/>
      <c r="V23" s="121"/>
      <c r="W23" s="107"/>
      <c r="X23" s="107"/>
      <c r="Y23" s="107"/>
      <c r="Z23" s="121"/>
      <c r="AA23" s="122"/>
      <c r="AB23" s="123" t="e">
        <f t="shared" si="6"/>
        <v>#DIV/0!</v>
      </c>
      <c r="AC23" s="124"/>
      <c r="AD23" s="125"/>
      <c r="AE23" s="125"/>
      <c r="AF23" s="125"/>
      <c r="AG23" s="110" t="e">
        <f t="shared" si="0"/>
        <v>#DIV/0!</v>
      </c>
      <c r="AH23" s="91">
        <f t="shared" si="1"/>
        <v>0</v>
      </c>
      <c r="AI23" s="126"/>
    </row>
    <row r="24" spans="1:36" s="16" customFormat="1" ht="24.75" customHeight="1" hidden="1">
      <c r="A24" s="22"/>
      <c r="B24" s="22"/>
      <c r="F24" s="115">
        <f t="shared" si="4"/>
        <v>0</v>
      </c>
      <c r="G24" s="1"/>
      <c r="H24" s="1"/>
      <c r="I24" s="1"/>
      <c r="J24" s="1"/>
      <c r="K24" s="155">
        <f>SUM(K4:K22)</f>
        <v>55785.73000000001</v>
      </c>
      <c r="L24" s="121"/>
      <c r="M24" s="107"/>
      <c r="N24" s="107"/>
      <c r="O24" s="107"/>
      <c r="P24" s="107"/>
      <c r="Q24" s="107"/>
      <c r="R24" s="107"/>
      <c r="S24" s="121"/>
      <c r="T24" s="107"/>
      <c r="U24" s="107"/>
      <c r="V24" s="121"/>
      <c r="W24" s="107"/>
      <c r="X24" s="107"/>
      <c r="Y24" s="107"/>
      <c r="Z24" s="121"/>
      <c r="AA24" s="122"/>
      <c r="AB24" s="123" t="e">
        <f t="shared" si="6"/>
        <v>#DIV/0!</v>
      </c>
      <c r="AC24" s="124" t="e">
        <f aca="true" t="shared" si="7" ref="AC24:AC30">AB24*3</f>
        <v>#DIV/0!</v>
      </c>
      <c r="AD24" s="125"/>
      <c r="AE24" s="125"/>
      <c r="AF24" s="125"/>
      <c r="AG24" s="110" t="e">
        <f t="shared" si="0"/>
        <v>#DIV/0!</v>
      </c>
      <c r="AH24" s="91">
        <f t="shared" si="1"/>
        <v>0</v>
      </c>
      <c r="AI24" s="126">
        <f aca="true" t="shared" si="8" ref="AI24:AI30">SUM(L24:X24)</f>
        <v>0</v>
      </c>
      <c r="AJ24" s="16">
        <f aca="true" t="shared" si="9" ref="AJ24:AJ30">AI24*D24</f>
        <v>0</v>
      </c>
    </row>
    <row r="25" spans="1:36" s="1" customFormat="1" ht="24.75" customHeight="1" hidden="1">
      <c r="A25" s="22"/>
      <c r="B25" s="22"/>
      <c r="F25" s="115">
        <f t="shared" si="4"/>
        <v>0</v>
      </c>
      <c r="L25" s="136"/>
      <c r="M25" s="134"/>
      <c r="N25" s="134"/>
      <c r="O25" s="134"/>
      <c r="P25" s="135"/>
      <c r="Q25" s="134"/>
      <c r="R25" s="134"/>
      <c r="S25" s="136"/>
      <c r="T25" s="134"/>
      <c r="U25" s="134"/>
      <c r="V25" s="136"/>
      <c r="W25" s="134"/>
      <c r="X25" s="134"/>
      <c r="Y25" s="134"/>
      <c r="Z25" s="136"/>
      <c r="AA25" s="122"/>
      <c r="AB25" s="123" t="e">
        <f t="shared" si="6"/>
        <v>#DIV/0!</v>
      </c>
      <c r="AC25" s="124" t="e">
        <f t="shared" si="7"/>
        <v>#DIV/0!</v>
      </c>
      <c r="AD25" s="125"/>
      <c r="AE25" s="125"/>
      <c r="AF25" s="125"/>
      <c r="AG25" s="110" t="e">
        <f t="shared" si="0"/>
        <v>#DIV/0!</v>
      </c>
      <c r="AH25" s="91">
        <f t="shared" si="1"/>
        <v>0</v>
      </c>
      <c r="AI25" s="126">
        <f t="shared" si="8"/>
        <v>0</v>
      </c>
      <c r="AJ25" s="16">
        <f t="shared" si="9"/>
        <v>0</v>
      </c>
    </row>
    <row r="26" spans="1:36" s="16" customFormat="1" ht="24.75" customHeight="1" hidden="1">
      <c r="A26" s="29"/>
      <c r="B26" s="29"/>
      <c r="C26" s="156"/>
      <c r="D26" s="157"/>
      <c r="E26" s="29"/>
      <c r="F26" s="115">
        <f t="shared" si="4"/>
        <v>0</v>
      </c>
      <c r="L26" s="121"/>
      <c r="M26" s="107"/>
      <c r="N26" s="107"/>
      <c r="O26" s="107"/>
      <c r="P26" s="107"/>
      <c r="Q26" s="107"/>
      <c r="R26" s="107"/>
      <c r="S26" s="121"/>
      <c r="T26" s="107"/>
      <c r="U26" s="107"/>
      <c r="V26" s="121"/>
      <c r="W26" s="107"/>
      <c r="X26" s="107"/>
      <c r="Y26" s="107"/>
      <c r="Z26" s="121"/>
      <c r="AA26" s="122"/>
      <c r="AB26" s="123" t="e">
        <f t="shared" si="6"/>
        <v>#DIV/0!</v>
      </c>
      <c r="AC26" s="124" t="e">
        <f t="shared" si="7"/>
        <v>#DIV/0!</v>
      </c>
      <c r="AD26" s="125"/>
      <c r="AE26" s="125"/>
      <c r="AF26" s="125"/>
      <c r="AG26" s="110" t="e">
        <f t="shared" si="0"/>
        <v>#DIV/0!</v>
      </c>
      <c r="AH26" s="91">
        <f t="shared" si="1"/>
        <v>0</v>
      </c>
      <c r="AI26" s="126">
        <f t="shared" si="8"/>
        <v>0</v>
      </c>
      <c r="AJ26" s="16">
        <f t="shared" si="9"/>
        <v>0</v>
      </c>
    </row>
    <row r="27" spans="1:36" s="16" customFormat="1" ht="24.75" customHeight="1" hidden="1">
      <c r="A27" s="29"/>
      <c r="B27" s="29"/>
      <c r="C27" s="156"/>
      <c r="D27" s="157"/>
      <c r="E27" s="29"/>
      <c r="F27" s="115">
        <f t="shared" si="4"/>
        <v>0</v>
      </c>
      <c r="L27" s="121"/>
      <c r="M27" s="107"/>
      <c r="N27" s="107"/>
      <c r="O27" s="107"/>
      <c r="P27" s="107"/>
      <c r="Q27" s="107"/>
      <c r="R27" s="107"/>
      <c r="S27" s="121"/>
      <c r="T27" s="107"/>
      <c r="U27" s="107"/>
      <c r="V27" s="121"/>
      <c r="W27" s="107"/>
      <c r="X27" s="107"/>
      <c r="Y27" s="107"/>
      <c r="Z27" s="121"/>
      <c r="AA27" s="122"/>
      <c r="AB27" s="123" t="e">
        <f t="shared" si="6"/>
        <v>#DIV/0!</v>
      </c>
      <c r="AC27" s="124" t="e">
        <f t="shared" si="7"/>
        <v>#DIV/0!</v>
      </c>
      <c r="AD27" s="125"/>
      <c r="AE27" s="125"/>
      <c r="AF27" s="125"/>
      <c r="AG27" s="110" t="e">
        <f t="shared" si="0"/>
        <v>#DIV/0!</v>
      </c>
      <c r="AH27" s="91">
        <f t="shared" si="1"/>
        <v>0</v>
      </c>
      <c r="AI27" s="126">
        <f t="shared" si="8"/>
        <v>0</v>
      </c>
      <c r="AJ27" s="16">
        <f t="shared" si="9"/>
        <v>0</v>
      </c>
    </row>
    <row r="28" spans="1:36" s="16" customFormat="1" ht="24.75" customHeight="1" hidden="1">
      <c r="A28" s="29"/>
      <c r="B28" s="29"/>
      <c r="C28" s="156"/>
      <c r="D28" s="157"/>
      <c r="E28" s="29"/>
      <c r="F28" s="115">
        <f t="shared" si="4"/>
        <v>0</v>
      </c>
      <c r="L28" s="121"/>
      <c r="M28" s="107"/>
      <c r="N28" s="107"/>
      <c r="O28" s="107"/>
      <c r="P28" s="107"/>
      <c r="Q28" s="107"/>
      <c r="R28" s="107"/>
      <c r="S28" s="121"/>
      <c r="T28" s="107"/>
      <c r="U28" s="107"/>
      <c r="V28" s="121"/>
      <c r="W28" s="107"/>
      <c r="X28" s="107"/>
      <c r="Y28" s="107"/>
      <c r="Z28" s="121"/>
      <c r="AA28" s="122"/>
      <c r="AB28" s="123" t="e">
        <f t="shared" si="6"/>
        <v>#DIV/0!</v>
      </c>
      <c r="AC28" s="124" t="e">
        <f t="shared" si="7"/>
        <v>#DIV/0!</v>
      </c>
      <c r="AD28" s="125"/>
      <c r="AE28" s="125"/>
      <c r="AF28" s="125"/>
      <c r="AG28" s="110" t="e">
        <f t="shared" si="0"/>
        <v>#DIV/0!</v>
      </c>
      <c r="AH28" s="91">
        <f t="shared" si="1"/>
        <v>0</v>
      </c>
      <c r="AI28" s="126">
        <f t="shared" si="8"/>
        <v>0</v>
      </c>
      <c r="AJ28" s="16">
        <f t="shared" si="9"/>
        <v>0</v>
      </c>
    </row>
    <row r="29" spans="3:36" ht="66" customHeight="1" hidden="1">
      <c r="C29" s="96" t="s">
        <v>141</v>
      </c>
      <c r="D29" s="1"/>
      <c r="F29" s="115">
        <f t="shared" si="4"/>
        <v>0</v>
      </c>
      <c r="G29" s="158" t="s">
        <v>218</v>
      </c>
      <c r="L29" s="105"/>
      <c r="M29" s="106"/>
      <c r="N29" s="106"/>
      <c r="O29" s="106"/>
      <c r="P29" s="107"/>
      <c r="Q29" s="106"/>
      <c r="R29" s="106"/>
      <c r="S29" s="105"/>
      <c r="T29" s="106"/>
      <c r="U29" s="106"/>
      <c r="V29" s="105"/>
      <c r="W29" s="106"/>
      <c r="X29" s="106"/>
      <c r="Y29" s="134"/>
      <c r="Z29" s="105"/>
      <c r="AA29" s="122"/>
      <c r="AB29" s="123" t="e">
        <f t="shared" si="6"/>
        <v>#DIV/0!</v>
      </c>
      <c r="AC29" s="124" t="e">
        <f t="shared" si="7"/>
        <v>#DIV/0!</v>
      </c>
      <c r="AD29" s="125"/>
      <c r="AE29" s="125"/>
      <c r="AF29" s="125"/>
      <c r="AG29" s="110" t="e">
        <f t="shared" si="0"/>
        <v>#DIV/0!</v>
      </c>
      <c r="AH29" s="91">
        <f t="shared" si="1"/>
        <v>0</v>
      </c>
      <c r="AI29" s="126">
        <f t="shared" si="8"/>
        <v>0</v>
      </c>
      <c r="AJ29" s="16">
        <f t="shared" si="9"/>
        <v>0</v>
      </c>
    </row>
    <row r="30" spans="6:36" ht="22.5" customHeight="1" hidden="1">
      <c r="F30" s="115">
        <f t="shared" si="4"/>
        <v>0</v>
      </c>
      <c r="L30" s="105"/>
      <c r="M30" s="106"/>
      <c r="N30" s="106"/>
      <c r="O30" s="106"/>
      <c r="P30" s="107"/>
      <c r="Q30" s="106"/>
      <c r="R30" s="106"/>
      <c r="S30" s="105"/>
      <c r="T30" s="106"/>
      <c r="U30" s="106"/>
      <c r="V30" s="105"/>
      <c r="W30" s="106"/>
      <c r="X30" s="106"/>
      <c r="Y30" s="134"/>
      <c r="Z30" s="105"/>
      <c r="AA30" s="122"/>
      <c r="AB30" s="123" t="e">
        <f t="shared" si="6"/>
        <v>#DIV/0!</v>
      </c>
      <c r="AC30" s="124" t="e">
        <f t="shared" si="7"/>
        <v>#DIV/0!</v>
      </c>
      <c r="AD30" s="125"/>
      <c r="AE30" s="125"/>
      <c r="AF30" s="125"/>
      <c r="AG30" s="110" t="e">
        <f t="shared" si="0"/>
        <v>#DIV/0!</v>
      </c>
      <c r="AI30" s="126">
        <f t="shared" si="8"/>
        <v>0</v>
      </c>
      <c r="AJ30" s="16">
        <f t="shared" si="9"/>
        <v>0</v>
      </c>
    </row>
    <row r="31" spans="1:36" ht="39" customHeight="1">
      <c r="A31" s="98" t="s">
        <v>94</v>
      </c>
      <c r="B31" s="98"/>
      <c r="C31" s="99" t="s">
        <v>96</v>
      </c>
      <c r="D31" s="100" t="s">
        <v>97</v>
      </c>
      <c r="E31" s="101" t="s">
        <v>98</v>
      </c>
      <c r="F31" s="115"/>
      <c r="G31" s="103" t="s">
        <v>100</v>
      </c>
      <c r="H31" s="104" t="s">
        <v>229</v>
      </c>
      <c r="I31" s="103" t="s">
        <v>101</v>
      </c>
      <c r="J31" s="104" t="s">
        <v>102</v>
      </c>
      <c r="K31" s="103" t="s">
        <v>230</v>
      </c>
      <c r="L31" s="105"/>
      <c r="M31" s="106"/>
      <c r="N31" s="106"/>
      <c r="O31" s="106"/>
      <c r="P31" s="107"/>
      <c r="Q31" s="106"/>
      <c r="R31" s="106"/>
      <c r="S31" s="105"/>
      <c r="T31" s="106"/>
      <c r="U31" s="106"/>
      <c r="V31" s="105"/>
      <c r="W31" s="106"/>
      <c r="X31" s="106"/>
      <c r="Y31" s="134"/>
      <c r="Z31" s="105"/>
      <c r="AA31" s="122"/>
      <c r="AB31" s="123" t="e">
        <f t="shared" si="6"/>
        <v>#VALUE!</v>
      </c>
      <c r="AC31" s="124"/>
      <c r="AD31" s="125"/>
      <c r="AE31" s="125"/>
      <c r="AF31" s="125"/>
      <c r="AG31" s="110" t="e">
        <f t="shared" si="0"/>
        <v>#VALUE!</v>
      </c>
      <c r="AH31" s="91">
        <f t="shared" si="1"/>
        <v>0</v>
      </c>
      <c r="AI31" s="126"/>
      <c r="AJ31" s="16"/>
    </row>
    <row r="32" spans="1:36" s="16" customFormat="1" ht="24.75" customHeight="1">
      <c r="A32" s="111" t="s">
        <v>253</v>
      </c>
      <c r="B32" s="111">
        <v>3183807</v>
      </c>
      <c r="C32" s="112" t="s">
        <v>142</v>
      </c>
      <c r="D32" s="113">
        <v>400</v>
      </c>
      <c r="E32" s="114">
        <v>2</v>
      </c>
      <c r="F32" s="115">
        <f t="shared" si="4"/>
        <v>800</v>
      </c>
      <c r="G32" s="116">
        <v>177</v>
      </c>
      <c r="H32" s="117">
        <v>354</v>
      </c>
      <c r="I32" s="118">
        <v>7</v>
      </c>
      <c r="J32" s="119">
        <v>189.39</v>
      </c>
      <c r="K32" s="159">
        <v>378.78</v>
      </c>
      <c r="L32" s="121"/>
      <c r="M32" s="107"/>
      <c r="N32" s="107"/>
      <c r="O32" s="107">
        <v>1</v>
      </c>
      <c r="P32" s="107"/>
      <c r="Q32" s="107"/>
      <c r="R32" s="107"/>
      <c r="S32" s="121">
        <v>1</v>
      </c>
      <c r="T32" s="107"/>
      <c r="U32" s="107"/>
      <c r="V32" s="121"/>
      <c r="W32" s="107"/>
      <c r="X32" s="107"/>
      <c r="Y32" s="107"/>
      <c r="Z32" s="121">
        <v>543</v>
      </c>
      <c r="AA32" s="122">
        <f t="shared" si="5"/>
        <v>77.57142857142857</v>
      </c>
      <c r="AB32" s="123">
        <f t="shared" si="6"/>
        <v>0.19392857142857142</v>
      </c>
      <c r="AC32" s="124">
        <v>0.7</v>
      </c>
      <c r="AD32" s="125">
        <v>1</v>
      </c>
      <c r="AE32" s="125"/>
      <c r="AF32" s="125"/>
      <c r="AG32" s="110">
        <f t="shared" si="0"/>
        <v>623.4653571428572</v>
      </c>
      <c r="AH32" s="91">
        <f t="shared" si="1"/>
        <v>0</v>
      </c>
      <c r="AI32" s="126">
        <f>SUM(L32:X32)</f>
        <v>2</v>
      </c>
      <c r="AJ32" s="16">
        <f>AI32*D32</f>
        <v>800</v>
      </c>
    </row>
    <row r="33" spans="1:36" s="16" customFormat="1" ht="24.75" customHeight="1">
      <c r="A33" s="137" t="s">
        <v>261</v>
      </c>
      <c r="B33" s="137">
        <v>2055660</v>
      </c>
      <c r="C33" s="138" t="s">
        <v>143</v>
      </c>
      <c r="D33" s="139">
        <v>500</v>
      </c>
      <c r="E33" s="140">
        <v>2</v>
      </c>
      <c r="F33" s="115">
        <f t="shared" si="4"/>
        <v>1000</v>
      </c>
      <c r="G33" s="141">
        <v>119</v>
      </c>
      <c r="H33" s="142">
        <v>238</v>
      </c>
      <c r="I33" s="143">
        <v>7</v>
      </c>
      <c r="J33" s="144">
        <v>127.33</v>
      </c>
      <c r="K33" s="160">
        <v>254.66</v>
      </c>
      <c r="L33" s="121"/>
      <c r="M33" s="107"/>
      <c r="N33" s="107"/>
      <c r="O33" s="107"/>
      <c r="P33" s="107"/>
      <c r="Q33" s="107"/>
      <c r="R33" s="107">
        <v>1</v>
      </c>
      <c r="S33" s="121"/>
      <c r="T33" s="107"/>
      <c r="U33" s="107"/>
      <c r="V33" s="121"/>
      <c r="W33" s="107"/>
      <c r="X33" s="107"/>
      <c r="Y33" s="107"/>
      <c r="Z33" s="121">
        <v>347</v>
      </c>
      <c r="AA33" s="122">
        <f t="shared" si="5"/>
        <v>49.57142857142857</v>
      </c>
      <c r="AB33" s="123">
        <f t="shared" si="6"/>
        <v>0.09914285714285714</v>
      </c>
      <c r="AC33" s="124">
        <f>AB33*3</f>
        <v>0.29742857142857143</v>
      </c>
      <c r="AD33" s="125">
        <v>1</v>
      </c>
      <c r="AE33" s="125"/>
      <c r="AF33" s="125"/>
      <c r="AG33" s="110">
        <f t="shared" si="0"/>
        <v>397.96799999999996</v>
      </c>
      <c r="AH33" s="91">
        <f t="shared" si="1"/>
        <v>691.22</v>
      </c>
      <c r="AI33" s="126">
        <f>SUM(L33:X33)</f>
        <v>1</v>
      </c>
      <c r="AJ33" s="16">
        <f>AI33*D33</f>
        <v>500</v>
      </c>
    </row>
    <row r="34" spans="1:36" s="16" customFormat="1" ht="24.75" customHeight="1">
      <c r="A34" s="161" t="s">
        <v>262</v>
      </c>
      <c r="B34" s="162"/>
      <c r="C34" s="163" t="s">
        <v>144</v>
      </c>
      <c r="D34" s="164">
        <v>300</v>
      </c>
      <c r="E34" s="140">
        <v>3</v>
      </c>
      <c r="F34" s="115">
        <f t="shared" si="4"/>
        <v>900</v>
      </c>
      <c r="G34" s="141">
        <v>646</v>
      </c>
      <c r="H34" s="142">
        <v>1938</v>
      </c>
      <c r="I34" s="143">
        <v>7</v>
      </c>
      <c r="J34" s="144">
        <v>691.22</v>
      </c>
      <c r="K34" s="160">
        <v>2073.66</v>
      </c>
      <c r="L34" s="121"/>
      <c r="M34" s="107">
        <v>1</v>
      </c>
      <c r="N34" s="107"/>
      <c r="O34" s="107">
        <v>1</v>
      </c>
      <c r="P34" s="107">
        <v>1</v>
      </c>
      <c r="Q34" s="107">
        <v>1</v>
      </c>
      <c r="R34" s="107">
        <v>1</v>
      </c>
      <c r="S34" s="121"/>
      <c r="T34" s="107"/>
      <c r="U34" s="107"/>
      <c r="V34" s="121"/>
      <c r="W34" s="107"/>
      <c r="X34" s="107">
        <v>1</v>
      </c>
      <c r="Y34" s="107">
        <v>1</v>
      </c>
      <c r="Z34" s="121">
        <v>1026</v>
      </c>
      <c r="AA34" s="122">
        <f t="shared" si="5"/>
        <v>146.57142857142858</v>
      </c>
      <c r="AB34" s="123">
        <f t="shared" si="6"/>
        <v>0.4885714285714286</v>
      </c>
      <c r="AC34" s="124">
        <v>1.6</v>
      </c>
      <c r="AD34" s="125">
        <v>2</v>
      </c>
      <c r="AE34" s="125"/>
      <c r="AF34" s="125"/>
      <c r="AG34" s="110">
        <f t="shared" si="0"/>
        <v>1181.66</v>
      </c>
      <c r="AH34" s="91">
        <f t="shared" si="1"/>
        <v>0</v>
      </c>
      <c r="AI34" s="126">
        <f>SUM(L34:X34)</f>
        <v>6</v>
      </c>
      <c r="AJ34" s="16">
        <f>AI34*D34</f>
        <v>1800</v>
      </c>
    </row>
    <row r="35" spans="1:36" s="16" customFormat="1" ht="24.75" customHeight="1">
      <c r="A35" s="165" t="s">
        <v>263</v>
      </c>
      <c r="B35" s="165"/>
      <c r="C35" s="147" t="s">
        <v>145</v>
      </c>
      <c r="D35" s="166">
        <v>150</v>
      </c>
      <c r="E35" s="149">
        <v>2</v>
      </c>
      <c r="F35" s="115">
        <f t="shared" si="4"/>
        <v>300</v>
      </c>
      <c r="G35" s="167">
        <v>968</v>
      </c>
      <c r="H35" s="151">
        <v>1936</v>
      </c>
      <c r="I35" s="168">
        <v>7</v>
      </c>
      <c r="J35" s="153">
        <v>1035.76</v>
      </c>
      <c r="K35" s="169">
        <v>2071.52</v>
      </c>
      <c r="L35" s="121"/>
      <c r="M35" s="107"/>
      <c r="N35" s="107"/>
      <c r="O35" s="107"/>
      <c r="P35" s="107"/>
      <c r="Q35" s="107"/>
      <c r="R35" s="107"/>
      <c r="S35" s="121"/>
      <c r="T35" s="107"/>
      <c r="U35" s="107"/>
      <c r="V35" s="121"/>
      <c r="W35" s="107"/>
      <c r="X35" s="107"/>
      <c r="Y35" s="107"/>
      <c r="Z35" s="121"/>
      <c r="AA35" s="122"/>
      <c r="AB35" s="125"/>
      <c r="AC35" s="125"/>
      <c r="AD35" s="125"/>
      <c r="AE35" s="125"/>
      <c r="AF35" s="125"/>
      <c r="AG35" s="110">
        <f aca="true" t="shared" si="10" ref="AG35:AG66">SUM(L35:AC35)</f>
        <v>0</v>
      </c>
      <c r="AH35" s="91">
        <f t="shared" si="1"/>
        <v>0</v>
      </c>
      <c r="AI35" s="126">
        <f>SUM(L35:X35)</f>
        <v>0</v>
      </c>
      <c r="AJ35" s="16">
        <f>AI35*D35</f>
        <v>0</v>
      </c>
    </row>
    <row r="36" spans="1:35" s="16" customFormat="1" ht="30" customHeight="1">
      <c r="A36" s="170"/>
      <c r="B36" s="171"/>
      <c r="C36" s="172" t="s">
        <v>146</v>
      </c>
      <c r="D36" s="173" t="s">
        <v>147</v>
      </c>
      <c r="E36" s="171"/>
      <c r="F36" s="115"/>
      <c r="G36" s="174"/>
      <c r="H36" s="175"/>
      <c r="I36" s="175"/>
      <c r="J36" s="175"/>
      <c r="K36" s="175"/>
      <c r="L36" s="121"/>
      <c r="M36" s="107"/>
      <c r="N36" s="107"/>
      <c r="O36" s="107"/>
      <c r="P36" s="107"/>
      <c r="Q36" s="107"/>
      <c r="R36" s="107"/>
      <c r="S36" s="121"/>
      <c r="T36" s="107"/>
      <c r="U36" s="107"/>
      <c r="V36" s="121"/>
      <c r="W36" s="107"/>
      <c r="X36" s="107"/>
      <c r="Y36" s="107"/>
      <c r="Z36" s="121"/>
      <c r="AA36" s="122"/>
      <c r="AB36" s="125"/>
      <c r="AC36" s="125"/>
      <c r="AD36" s="125"/>
      <c r="AE36" s="125"/>
      <c r="AF36" s="125"/>
      <c r="AG36" s="110">
        <f t="shared" si="10"/>
        <v>0</v>
      </c>
      <c r="AH36" s="91">
        <f t="shared" si="1"/>
        <v>0</v>
      </c>
      <c r="AI36" s="126"/>
    </row>
    <row r="37" spans="1:35" s="16" customFormat="1" ht="24.75" customHeight="1">
      <c r="A37" s="161" t="s">
        <v>264</v>
      </c>
      <c r="B37" s="161"/>
      <c r="C37" s="112" t="s">
        <v>148</v>
      </c>
      <c r="D37" s="176" t="s">
        <v>149</v>
      </c>
      <c r="E37" s="114">
        <v>1</v>
      </c>
      <c r="F37" s="115" t="s">
        <v>150</v>
      </c>
      <c r="G37" s="177">
        <v>148</v>
      </c>
      <c r="H37" s="117">
        <v>148</v>
      </c>
      <c r="I37" s="178">
        <v>7</v>
      </c>
      <c r="J37" s="119">
        <v>158.36</v>
      </c>
      <c r="K37" s="179">
        <v>158.36</v>
      </c>
      <c r="L37" s="121"/>
      <c r="M37" s="107"/>
      <c r="N37" s="107"/>
      <c r="O37" s="107"/>
      <c r="P37" s="107"/>
      <c r="Q37" s="107"/>
      <c r="R37" s="107"/>
      <c r="S37" s="121"/>
      <c r="T37" s="107"/>
      <c r="U37" s="107"/>
      <c r="V37" s="121"/>
      <c r="W37" s="107"/>
      <c r="X37" s="107"/>
      <c r="Y37" s="107"/>
      <c r="Z37" s="121"/>
      <c r="AA37" s="122"/>
      <c r="AB37" s="125"/>
      <c r="AC37" s="125"/>
      <c r="AD37" s="125"/>
      <c r="AE37" s="125"/>
      <c r="AF37" s="125"/>
      <c r="AG37" s="110">
        <f t="shared" si="10"/>
        <v>0</v>
      </c>
      <c r="AH37" s="91">
        <f t="shared" si="1"/>
        <v>154.08</v>
      </c>
      <c r="AI37" s="126">
        <f>SUM(L37:X37)</f>
        <v>0</v>
      </c>
    </row>
    <row r="38" spans="1:35" s="16" customFormat="1" ht="24.75" customHeight="1">
      <c r="A38" s="137" t="s">
        <v>265</v>
      </c>
      <c r="B38" s="137">
        <v>2172623</v>
      </c>
      <c r="C38" s="138" t="s">
        <v>151</v>
      </c>
      <c r="D38" s="139" t="s">
        <v>149</v>
      </c>
      <c r="E38" s="140">
        <v>2</v>
      </c>
      <c r="F38" s="115" t="s">
        <v>152</v>
      </c>
      <c r="G38" s="141">
        <v>144</v>
      </c>
      <c r="H38" s="142">
        <v>288</v>
      </c>
      <c r="I38" s="143">
        <v>7</v>
      </c>
      <c r="J38" s="144">
        <v>154.08</v>
      </c>
      <c r="K38" s="160">
        <v>308.16</v>
      </c>
      <c r="L38" s="121"/>
      <c r="M38" s="107"/>
      <c r="N38" s="107"/>
      <c r="O38" s="107"/>
      <c r="P38" s="107">
        <v>1</v>
      </c>
      <c r="Q38" s="107"/>
      <c r="R38" s="107"/>
      <c r="S38" s="121"/>
      <c r="T38" s="107"/>
      <c r="U38" s="107"/>
      <c r="V38" s="121"/>
      <c r="W38" s="107">
        <v>1</v>
      </c>
      <c r="X38" s="107"/>
      <c r="Y38" s="107"/>
      <c r="Z38" s="121"/>
      <c r="AA38" s="122"/>
      <c r="AB38" s="125"/>
      <c r="AC38" s="125"/>
      <c r="AD38" s="125"/>
      <c r="AE38" s="125"/>
      <c r="AF38" s="125"/>
      <c r="AG38" s="110">
        <f t="shared" si="10"/>
        <v>2</v>
      </c>
      <c r="AH38" s="91">
        <f t="shared" si="1"/>
        <v>0</v>
      </c>
      <c r="AI38" s="126">
        <f>SUM(L38:X38)</f>
        <v>2</v>
      </c>
    </row>
    <row r="39" spans="1:35" s="16" customFormat="1" ht="24.75" customHeight="1">
      <c r="A39" s="161" t="s">
        <v>266</v>
      </c>
      <c r="B39" s="161"/>
      <c r="C39" s="138" t="s">
        <v>153</v>
      </c>
      <c r="D39" s="139" t="s">
        <v>154</v>
      </c>
      <c r="E39" s="140">
        <v>1</v>
      </c>
      <c r="F39" s="115" t="s">
        <v>155</v>
      </c>
      <c r="G39" s="141">
        <v>687</v>
      </c>
      <c r="H39" s="142">
        <v>687</v>
      </c>
      <c r="I39" s="143">
        <v>7</v>
      </c>
      <c r="J39" s="144">
        <v>735.09</v>
      </c>
      <c r="K39" s="160">
        <v>735.09</v>
      </c>
      <c r="L39" s="121"/>
      <c r="M39" s="107"/>
      <c r="N39" s="107"/>
      <c r="O39" s="107"/>
      <c r="P39" s="107"/>
      <c r="Q39" s="107"/>
      <c r="R39" s="107"/>
      <c r="S39" s="121"/>
      <c r="T39" s="107"/>
      <c r="U39" s="107"/>
      <c r="V39" s="121"/>
      <c r="W39" s="107">
        <v>1</v>
      </c>
      <c r="X39" s="107"/>
      <c r="Y39" s="107"/>
      <c r="Z39" s="121"/>
      <c r="AA39" s="122"/>
      <c r="AB39" s="125"/>
      <c r="AC39" s="125"/>
      <c r="AD39" s="125"/>
      <c r="AE39" s="125"/>
      <c r="AF39" s="125"/>
      <c r="AG39" s="110">
        <f t="shared" si="10"/>
        <v>1</v>
      </c>
      <c r="AH39" s="91">
        <f t="shared" si="1"/>
        <v>0</v>
      </c>
      <c r="AI39" s="126">
        <f>SUM(L39:X39)</f>
        <v>1</v>
      </c>
    </row>
    <row r="40" spans="1:35" s="16" customFormat="1" ht="24.75" customHeight="1">
      <c r="A40" s="137" t="s">
        <v>267</v>
      </c>
      <c r="B40" s="137"/>
      <c r="C40" s="138" t="s">
        <v>156</v>
      </c>
      <c r="D40" s="139" t="s">
        <v>157</v>
      </c>
      <c r="E40" s="140">
        <v>2</v>
      </c>
      <c r="F40" s="115" t="s">
        <v>158</v>
      </c>
      <c r="G40" s="141">
        <v>330</v>
      </c>
      <c r="H40" s="142">
        <v>660</v>
      </c>
      <c r="I40" s="143">
        <v>7</v>
      </c>
      <c r="J40" s="144">
        <v>353.1</v>
      </c>
      <c r="K40" s="160">
        <v>706.2</v>
      </c>
      <c r="L40" s="121"/>
      <c r="M40" s="107"/>
      <c r="N40" s="107"/>
      <c r="O40" s="107"/>
      <c r="P40" s="107"/>
      <c r="Q40" s="107"/>
      <c r="R40" s="107"/>
      <c r="S40" s="121"/>
      <c r="T40" s="107"/>
      <c r="U40" s="107"/>
      <c r="V40" s="121"/>
      <c r="W40" s="107"/>
      <c r="X40" s="107"/>
      <c r="Y40" s="107"/>
      <c r="Z40" s="121"/>
      <c r="AA40" s="122"/>
      <c r="AB40" s="125"/>
      <c r="AC40" s="125"/>
      <c r="AD40" s="125"/>
      <c r="AE40" s="125">
        <v>1</v>
      </c>
      <c r="AF40" s="125"/>
      <c r="AG40" s="110">
        <f t="shared" si="10"/>
        <v>0</v>
      </c>
      <c r="AH40" s="91">
        <f t="shared" si="1"/>
        <v>0</v>
      </c>
      <c r="AI40" s="126">
        <f>SUM(L40:X40)</f>
        <v>0</v>
      </c>
    </row>
    <row r="41" spans="1:35" s="16" customFormat="1" ht="24.75" customHeight="1">
      <c r="A41" s="162" t="s">
        <v>268</v>
      </c>
      <c r="B41" s="162"/>
      <c r="C41" s="147" t="s">
        <v>159</v>
      </c>
      <c r="D41" s="166" t="s">
        <v>160</v>
      </c>
      <c r="E41" s="149">
        <v>1</v>
      </c>
      <c r="F41" s="115" t="s">
        <v>161</v>
      </c>
      <c r="G41" s="167">
        <v>231</v>
      </c>
      <c r="H41" s="151">
        <v>231</v>
      </c>
      <c r="I41" s="168">
        <v>7</v>
      </c>
      <c r="J41" s="153">
        <v>247.17</v>
      </c>
      <c r="K41" s="169">
        <v>247.17</v>
      </c>
      <c r="L41" s="121"/>
      <c r="M41" s="107"/>
      <c r="N41" s="107"/>
      <c r="O41" s="107"/>
      <c r="P41" s="107"/>
      <c r="Q41" s="107"/>
      <c r="R41" s="107"/>
      <c r="S41" s="121"/>
      <c r="T41" s="107"/>
      <c r="U41" s="107"/>
      <c r="V41" s="121"/>
      <c r="W41" s="107"/>
      <c r="X41" s="107"/>
      <c r="Y41" s="107"/>
      <c r="Z41" s="121"/>
      <c r="AA41" s="122"/>
      <c r="AB41" s="125"/>
      <c r="AC41" s="125"/>
      <c r="AD41" s="125"/>
      <c r="AE41" s="125"/>
      <c r="AF41" s="125"/>
      <c r="AG41" s="110">
        <f t="shared" si="10"/>
        <v>0</v>
      </c>
      <c r="AH41" s="91">
        <f t="shared" si="1"/>
        <v>0</v>
      </c>
      <c r="AI41" s="126">
        <f>SUM(L41:X41)</f>
        <v>0</v>
      </c>
    </row>
    <row r="42" spans="1:35" s="16" customFormat="1" ht="30" customHeight="1">
      <c r="A42" s="170"/>
      <c r="B42" s="171"/>
      <c r="C42" s="172" t="s">
        <v>162</v>
      </c>
      <c r="D42" s="173" t="s">
        <v>147</v>
      </c>
      <c r="E42" s="171"/>
      <c r="F42" s="115"/>
      <c r="G42" s="175"/>
      <c r="H42" s="175"/>
      <c r="I42" s="175"/>
      <c r="J42" s="175"/>
      <c r="K42" s="175"/>
      <c r="L42" s="121"/>
      <c r="M42" s="107"/>
      <c r="N42" s="107"/>
      <c r="O42" s="107"/>
      <c r="P42" s="107"/>
      <c r="Q42" s="107"/>
      <c r="R42" s="107"/>
      <c r="S42" s="121"/>
      <c r="T42" s="107"/>
      <c r="U42" s="107"/>
      <c r="V42" s="121"/>
      <c r="W42" s="107"/>
      <c r="X42" s="107"/>
      <c r="Y42" s="107"/>
      <c r="Z42" s="121"/>
      <c r="AA42" s="122"/>
      <c r="AB42" s="125"/>
      <c r="AC42" s="125"/>
      <c r="AD42" s="125"/>
      <c r="AE42" s="125"/>
      <c r="AF42" s="125"/>
      <c r="AG42" s="110">
        <f t="shared" si="10"/>
        <v>0</v>
      </c>
      <c r="AH42" s="91">
        <f t="shared" si="1"/>
        <v>0</v>
      </c>
      <c r="AI42" s="126"/>
    </row>
    <row r="43" spans="1:35" s="16" customFormat="1" ht="24.75" customHeight="1">
      <c r="A43" s="161" t="s">
        <v>269</v>
      </c>
      <c r="B43" s="161"/>
      <c r="C43" s="112" t="s">
        <v>163</v>
      </c>
      <c r="D43" s="176" t="s">
        <v>164</v>
      </c>
      <c r="E43" s="114">
        <v>1</v>
      </c>
      <c r="F43" s="115" t="s">
        <v>165</v>
      </c>
      <c r="G43" s="177">
        <v>352</v>
      </c>
      <c r="H43" s="117">
        <v>352</v>
      </c>
      <c r="I43" s="178">
        <v>7</v>
      </c>
      <c r="J43" s="119">
        <v>376.64</v>
      </c>
      <c r="K43" s="179">
        <v>376.64</v>
      </c>
      <c r="L43" s="121"/>
      <c r="M43" s="107"/>
      <c r="N43" s="107"/>
      <c r="O43" s="107"/>
      <c r="P43" s="107"/>
      <c r="Q43" s="107"/>
      <c r="R43" s="107"/>
      <c r="S43" s="121"/>
      <c r="T43" s="107"/>
      <c r="U43" s="107"/>
      <c r="V43" s="121"/>
      <c r="W43" s="107">
        <v>1</v>
      </c>
      <c r="X43" s="107"/>
      <c r="Y43" s="107"/>
      <c r="Z43" s="121"/>
      <c r="AA43" s="122"/>
      <c r="AB43" s="125"/>
      <c r="AC43" s="125"/>
      <c r="AD43" s="125"/>
      <c r="AE43" s="125"/>
      <c r="AF43" s="125"/>
      <c r="AG43" s="110">
        <f t="shared" si="10"/>
        <v>1</v>
      </c>
      <c r="AH43" s="91">
        <f t="shared" si="1"/>
        <v>0</v>
      </c>
      <c r="AI43" s="126">
        <f aca="true" t="shared" si="11" ref="AI43:AI52">SUM(L43:X43)</f>
        <v>1</v>
      </c>
    </row>
    <row r="44" spans="1:35" s="16" customFormat="1" ht="24.75" customHeight="1">
      <c r="A44" s="137" t="s">
        <v>270</v>
      </c>
      <c r="B44" s="137"/>
      <c r="C44" s="138" t="s">
        <v>166</v>
      </c>
      <c r="D44" s="139" t="s">
        <v>164</v>
      </c>
      <c r="E44" s="140">
        <v>1</v>
      </c>
      <c r="F44" s="115" t="s">
        <v>165</v>
      </c>
      <c r="G44" s="141">
        <v>350</v>
      </c>
      <c r="H44" s="142">
        <v>350</v>
      </c>
      <c r="I44" s="143">
        <v>7</v>
      </c>
      <c r="J44" s="144">
        <v>374.5</v>
      </c>
      <c r="K44" s="160">
        <v>374.5</v>
      </c>
      <c r="L44" s="121"/>
      <c r="M44" s="107"/>
      <c r="N44" s="107"/>
      <c r="O44" s="107"/>
      <c r="P44" s="107"/>
      <c r="Q44" s="107"/>
      <c r="R44" s="107"/>
      <c r="S44" s="121"/>
      <c r="T44" s="107"/>
      <c r="U44" s="107"/>
      <c r="V44" s="121"/>
      <c r="W44" s="107">
        <v>1</v>
      </c>
      <c r="X44" s="107"/>
      <c r="Y44" s="107"/>
      <c r="Z44" s="121"/>
      <c r="AA44" s="122"/>
      <c r="AB44" s="125"/>
      <c r="AC44" s="125"/>
      <c r="AD44" s="125"/>
      <c r="AE44" s="125"/>
      <c r="AF44" s="125"/>
      <c r="AG44" s="110">
        <f t="shared" si="10"/>
        <v>1</v>
      </c>
      <c r="AH44" s="91">
        <f t="shared" si="1"/>
        <v>428</v>
      </c>
      <c r="AI44" s="126">
        <f t="shared" si="11"/>
        <v>1</v>
      </c>
    </row>
    <row r="45" spans="1:35" s="16" customFormat="1" ht="24.75" customHeight="1">
      <c r="A45" s="161" t="s">
        <v>271</v>
      </c>
      <c r="B45" s="161">
        <v>557897</v>
      </c>
      <c r="C45" s="138" t="s">
        <v>167</v>
      </c>
      <c r="D45" s="139" t="s">
        <v>149</v>
      </c>
      <c r="E45" s="140">
        <v>1</v>
      </c>
      <c r="F45" s="115" t="s">
        <v>150</v>
      </c>
      <c r="G45" s="141">
        <v>400</v>
      </c>
      <c r="H45" s="142">
        <v>400</v>
      </c>
      <c r="I45" s="143">
        <v>7</v>
      </c>
      <c r="J45" s="144">
        <v>428</v>
      </c>
      <c r="K45" s="160">
        <v>428</v>
      </c>
      <c r="L45" s="121"/>
      <c r="M45" s="107"/>
      <c r="N45" s="107"/>
      <c r="O45" s="107"/>
      <c r="P45" s="107">
        <v>1</v>
      </c>
      <c r="Q45" s="107"/>
      <c r="R45" s="107"/>
      <c r="S45" s="121"/>
      <c r="T45" s="107"/>
      <c r="U45" s="107"/>
      <c r="V45" s="121"/>
      <c r="W45" s="107">
        <v>1</v>
      </c>
      <c r="X45" s="107"/>
      <c r="Y45" s="107"/>
      <c r="Z45" s="121"/>
      <c r="AA45" s="122"/>
      <c r="AB45" s="125"/>
      <c r="AC45" s="125"/>
      <c r="AD45" s="125"/>
      <c r="AE45" s="125"/>
      <c r="AF45" s="125"/>
      <c r="AG45" s="110">
        <f t="shared" si="10"/>
        <v>2</v>
      </c>
      <c r="AH45" s="91">
        <f t="shared" si="1"/>
        <v>428</v>
      </c>
      <c r="AI45" s="126">
        <f t="shared" si="11"/>
        <v>2</v>
      </c>
    </row>
    <row r="46" spans="1:35" s="16" customFormat="1" ht="39.75" customHeight="1">
      <c r="A46" s="137" t="s">
        <v>272</v>
      </c>
      <c r="B46" s="137">
        <v>1333127</v>
      </c>
      <c r="C46" s="138" t="s">
        <v>168</v>
      </c>
      <c r="D46" s="139" t="s">
        <v>149</v>
      </c>
      <c r="E46" s="140">
        <v>1</v>
      </c>
      <c r="F46" s="115" t="s">
        <v>150</v>
      </c>
      <c r="G46" s="141">
        <v>400</v>
      </c>
      <c r="H46" s="142">
        <v>400</v>
      </c>
      <c r="I46" s="143">
        <v>7</v>
      </c>
      <c r="J46" s="144">
        <v>428</v>
      </c>
      <c r="K46" s="160">
        <v>428</v>
      </c>
      <c r="L46" s="121"/>
      <c r="M46" s="107"/>
      <c r="N46" s="107"/>
      <c r="O46" s="107"/>
      <c r="P46" s="107">
        <v>1</v>
      </c>
      <c r="Q46" s="107"/>
      <c r="R46" s="107"/>
      <c r="S46" s="121"/>
      <c r="T46" s="107"/>
      <c r="U46" s="107"/>
      <c r="V46" s="121"/>
      <c r="W46" s="107"/>
      <c r="X46" s="107"/>
      <c r="Y46" s="107"/>
      <c r="Z46" s="121"/>
      <c r="AA46" s="122"/>
      <c r="AB46" s="125"/>
      <c r="AC46" s="125"/>
      <c r="AD46" s="125"/>
      <c r="AE46" s="125"/>
      <c r="AF46" s="125"/>
      <c r="AG46" s="110">
        <f t="shared" si="10"/>
        <v>1</v>
      </c>
      <c r="AH46" s="91">
        <f t="shared" si="1"/>
        <v>0</v>
      </c>
      <c r="AI46" s="126">
        <f t="shared" si="11"/>
        <v>1</v>
      </c>
    </row>
    <row r="47" spans="1:35" s="16" customFormat="1" ht="24.75" customHeight="1">
      <c r="A47" s="161" t="s">
        <v>273</v>
      </c>
      <c r="B47" s="161"/>
      <c r="C47" s="180" t="s">
        <v>169</v>
      </c>
      <c r="D47" s="143" t="s">
        <v>170</v>
      </c>
      <c r="E47" s="140">
        <v>3</v>
      </c>
      <c r="F47" s="115" t="s">
        <v>171</v>
      </c>
      <c r="G47" s="141">
        <v>728</v>
      </c>
      <c r="H47" s="142">
        <v>2184</v>
      </c>
      <c r="I47" s="143">
        <v>7</v>
      </c>
      <c r="J47" s="144">
        <v>778.96</v>
      </c>
      <c r="K47" s="160">
        <v>2336.88</v>
      </c>
      <c r="L47" s="121"/>
      <c r="M47" s="107"/>
      <c r="N47" s="107"/>
      <c r="O47" s="107"/>
      <c r="P47" s="107"/>
      <c r="Q47" s="107"/>
      <c r="R47" s="107"/>
      <c r="S47" s="121"/>
      <c r="T47" s="107"/>
      <c r="U47" s="107"/>
      <c r="V47" s="121"/>
      <c r="W47" s="107"/>
      <c r="X47" s="107"/>
      <c r="Y47" s="107"/>
      <c r="Z47" s="121"/>
      <c r="AA47" s="122"/>
      <c r="AB47" s="125"/>
      <c r="AC47" s="125"/>
      <c r="AD47" s="125"/>
      <c r="AE47" s="125">
        <v>1</v>
      </c>
      <c r="AF47" s="125"/>
      <c r="AG47" s="110">
        <f t="shared" si="10"/>
        <v>0</v>
      </c>
      <c r="AH47" s="91">
        <f t="shared" si="1"/>
        <v>0</v>
      </c>
      <c r="AI47" s="126">
        <f t="shared" si="11"/>
        <v>0</v>
      </c>
    </row>
    <row r="48" spans="1:35" s="16" customFormat="1" ht="24.75" customHeight="1">
      <c r="A48" s="137" t="s">
        <v>274</v>
      </c>
      <c r="B48" s="162"/>
      <c r="C48" s="181" t="s">
        <v>172</v>
      </c>
      <c r="D48" s="15" t="s">
        <v>170</v>
      </c>
      <c r="E48" s="182">
        <v>3</v>
      </c>
      <c r="F48" s="115" t="s">
        <v>171</v>
      </c>
      <c r="G48" s="141">
        <v>806</v>
      </c>
      <c r="H48" s="142">
        <v>2418</v>
      </c>
      <c r="I48" s="143">
        <v>7</v>
      </c>
      <c r="J48" s="144">
        <v>862.42</v>
      </c>
      <c r="K48" s="160">
        <v>2587.26</v>
      </c>
      <c r="L48" s="121"/>
      <c r="M48" s="107"/>
      <c r="N48" s="107"/>
      <c r="O48" s="107"/>
      <c r="P48" s="107"/>
      <c r="Q48" s="107"/>
      <c r="R48" s="107"/>
      <c r="S48" s="121"/>
      <c r="T48" s="107"/>
      <c r="U48" s="107"/>
      <c r="V48" s="121"/>
      <c r="W48" s="107"/>
      <c r="X48" s="107"/>
      <c r="Y48" s="107"/>
      <c r="Z48" s="121"/>
      <c r="AA48" s="122"/>
      <c r="AB48" s="125"/>
      <c r="AC48" s="125"/>
      <c r="AD48" s="125"/>
      <c r="AE48" s="125">
        <v>1</v>
      </c>
      <c r="AF48" s="125"/>
      <c r="AG48" s="110">
        <f t="shared" si="10"/>
        <v>0</v>
      </c>
      <c r="AH48" s="91">
        <f t="shared" si="1"/>
        <v>0</v>
      </c>
      <c r="AI48" s="126">
        <f t="shared" si="11"/>
        <v>0</v>
      </c>
    </row>
    <row r="49" spans="1:35" s="16" customFormat="1" ht="24.75" customHeight="1">
      <c r="A49" s="161" t="s">
        <v>275</v>
      </c>
      <c r="B49" s="161"/>
      <c r="C49" s="138" t="s">
        <v>173</v>
      </c>
      <c r="D49" s="139" t="s">
        <v>164</v>
      </c>
      <c r="E49" s="140">
        <v>1</v>
      </c>
      <c r="F49" s="115" t="s">
        <v>150</v>
      </c>
      <c r="G49" s="141">
        <v>200</v>
      </c>
      <c r="H49" s="142">
        <v>200</v>
      </c>
      <c r="I49" s="143">
        <v>7</v>
      </c>
      <c r="J49" s="144">
        <v>214</v>
      </c>
      <c r="K49" s="160">
        <v>214</v>
      </c>
      <c r="L49" s="121"/>
      <c r="M49" s="107"/>
      <c r="N49" s="107"/>
      <c r="O49" s="107"/>
      <c r="P49" s="107"/>
      <c r="Q49" s="107"/>
      <c r="R49" s="107"/>
      <c r="S49" s="121"/>
      <c r="T49" s="107"/>
      <c r="U49" s="107"/>
      <c r="V49" s="121"/>
      <c r="W49" s="107"/>
      <c r="X49" s="107"/>
      <c r="Y49" s="107"/>
      <c r="Z49" s="121"/>
      <c r="AA49" s="122"/>
      <c r="AB49" s="125"/>
      <c r="AC49" s="125"/>
      <c r="AD49" s="125"/>
      <c r="AE49" s="125"/>
      <c r="AF49" s="125"/>
      <c r="AG49" s="110">
        <f t="shared" si="10"/>
        <v>0</v>
      </c>
      <c r="AH49" s="91">
        <f t="shared" si="1"/>
        <v>0</v>
      </c>
      <c r="AI49" s="126">
        <f t="shared" si="11"/>
        <v>0</v>
      </c>
    </row>
    <row r="50" spans="1:35" s="16" customFormat="1" ht="24.75" customHeight="1">
      <c r="A50" s="137" t="s">
        <v>276</v>
      </c>
      <c r="B50" s="137"/>
      <c r="C50" s="138" t="s">
        <v>174</v>
      </c>
      <c r="D50" s="139" t="s">
        <v>164</v>
      </c>
      <c r="E50" s="140">
        <v>1</v>
      </c>
      <c r="F50" s="115" t="s">
        <v>165</v>
      </c>
      <c r="G50" s="141">
        <v>200</v>
      </c>
      <c r="H50" s="142">
        <v>200</v>
      </c>
      <c r="I50" s="143">
        <v>7</v>
      </c>
      <c r="J50" s="144">
        <v>214</v>
      </c>
      <c r="K50" s="160">
        <v>214</v>
      </c>
      <c r="L50" s="121"/>
      <c r="M50" s="107"/>
      <c r="N50" s="107"/>
      <c r="O50" s="107"/>
      <c r="P50" s="107"/>
      <c r="Q50" s="107"/>
      <c r="R50" s="107"/>
      <c r="S50" s="121"/>
      <c r="T50" s="107"/>
      <c r="U50" s="107"/>
      <c r="V50" s="121"/>
      <c r="W50" s="107"/>
      <c r="X50" s="107"/>
      <c r="Y50" s="107"/>
      <c r="Z50" s="121"/>
      <c r="AA50" s="122"/>
      <c r="AB50" s="125"/>
      <c r="AC50" s="125"/>
      <c r="AD50" s="125"/>
      <c r="AE50" s="125"/>
      <c r="AF50" s="125"/>
      <c r="AG50" s="110">
        <f t="shared" si="10"/>
        <v>0</v>
      </c>
      <c r="AH50" s="91">
        <f t="shared" si="1"/>
        <v>0</v>
      </c>
      <c r="AI50" s="126">
        <f t="shared" si="11"/>
        <v>0</v>
      </c>
    </row>
    <row r="51" spans="1:35" s="16" customFormat="1" ht="24.75" customHeight="1">
      <c r="A51" s="161" t="s">
        <v>277</v>
      </c>
      <c r="B51" s="161"/>
      <c r="C51" s="138" t="s">
        <v>175</v>
      </c>
      <c r="D51" s="139" t="s">
        <v>176</v>
      </c>
      <c r="E51" s="140">
        <v>1</v>
      </c>
      <c r="F51" s="115" t="s">
        <v>177</v>
      </c>
      <c r="G51" s="141">
        <v>458</v>
      </c>
      <c r="H51" s="142">
        <v>458</v>
      </c>
      <c r="I51" s="143">
        <v>7</v>
      </c>
      <c r="J51" s="144">
        <v>490.06</v>
      </c>
      <c r="K51" s="160">
        <v>490.06</v>
      </c>
      <c r="L51" s="121"/>
      <c r="M51" s="107"/>
      <c r="N51" s="107"/>
      <c r="O51" s="107"/>
      <c r="P51" s="107"/>
      <c r="Q51" s="107"/>
      <c r="R51" s="107"/>
      <c r="S51" s="121"/>
      <c r="T51" s="107"/>
      <c r="U51" s="107"/>
      <c r="V51" s="121"/>
      <c r="W51" s="107"/>
      <c r="X51" s="107"/>
      <c r="Y51" s="107"/>
      <c r="Z51" s="121"/>
      <c r="AA51" s="122"/>
      <c r="AB51" s="125"/>
      <c r="AC51" s="125"/>
      <c r="AD51" s="125"/>
      <c r="AE51" s="125"/>
      <c r="AF51" s="125"/>
      <c r="AG51" s="110">
        <f t="shared" si="10"/>
        <v>0</v>
      </c>
      <c r="AH51" s="91">
        <f t="shared" si="1"/>
        <v>0</v>
      </c>
      <c r="AI51" s="126">
        <f t="shared" si="11"/>
        <v>0</v>
      </c>
    </row>
    <row r="52" spans="1:35" s="16" customFormat="1" ht="24.75" customHeight="1">
      <c r="A52" s="146" t="s">
        <v>278</v>
      </c>
      <c r="B52" s="146"/>
      <c r="C52" s="147" t="s">
        <v>178</v>
      </c>
      <c r="D52" s="148" t="s">
        <v>176</v>
      </c>
      <c r="E52" s="149">
        <v>1</v>
      </c>
      <c r="F52" s="115" t="s">
        <v>177</v>
      </c>
      <c r="G52" s="150">
        <v>458</v>
      </c>
      <c r="H52" s="151">
        <v>458</v>
      </c>
      <c r="I52" s="152">
        <v>7</v>
      </c>
      <c r="J52" s="153">
        <v>490.06</v>
      </c>
      <c r="K52" s="183">
        <v>490.06</v>
      </c>
      <c r="L52" s="121"/>
      <c r="M52" s="107"/>
      <c r="N52" s="107"/>
      <c r="O52" s="107"/>
      <c r="P52" s="107"/>
      <c r="Q52" s="107"/>
      <c r="R52" s="107"/>
      <c r="S52" s="121"/>
      <c r="T52" s="107"/>
      <c r="U52" s="107"/>
      <c r="V52" s="121"/>
      <c r="W52" s="107"/>
      <c r="X52" s="107"/>
      <c r="Y52" s="107"/>
      <c r="Z52" s="121"/>
      <c r="AA52" s="122"/>
      <c r="AB52" s="125"/>
      <c r="AC52" s="125"/>
      <c r="AD52" s="125"/>
      <c r="AE52" s="125"/>
      <c r="AF52" s="125"/>
      <c r="AG52" s="110">
        <f t="shared" si="10"/>
        <v>0</v>
      </c>
      <c r="AH52" s="91">
        <f t="shared" si="1"/>
        <v>0</v>
      </c>
      <c r="AI52" s="126">
        <f t="shared" si="11"/>
        <v>0</v>
      </c>
    </row>
    <row r="53" spans="1:35" s="16" customFormat="1" ht="19.5" customHeight="1">
      <c r="A53" s="29"/>
      <c r="B53" s="29"/>
      <c r="C53" s="156"/>
      <c r="D53" s="157"/>
      <c r="E53" s="29"/>
      <c r="F53" s="29"/>
      <c r="L53" s="121"/>
      <c r="M53" s="107"/>
      <c r="N53" s="107"/>
      <c r="O53" s="107"/>
      <c r="P53" s="107"/>
      <c r="Q53" s="107"/>
      <c r="R53" s="107"/>
      <c r="S53" s="121"/>
      <c r="T53" s="107"/>
      <c r="U53" s="107"/>
      <c r="V53" s="121"/>
      <c r="W53" s="107"/>
      <c r="X53" s="107"/>
      <c r="Y53" s="107"/>
      <c r="Z53" s="121"/>
      <c r="AA53" s="122"/>
      <c r="AB53" s="125"/>
      <c r="AC53" s="125"/>
      <c r="AD53" s="125"/>
      <c r="AE53" s="125"/>
      <c r="AF53" s="125"/>
      <c r="AG53" s="110">
        <f t="shared" si="10"/>
        <v>0</v>
      </c>
      <c r="AH53" s="91">
        <f t="shared" si="1"/>
        <v>0</v>
      </c>
      <c r="AI53" s="126"/>
    </row>
    <row r="54" spans="1:36" s="16" customFormat="1" ht="19.5" customHeight="1" hidden="1">
      <c r="A54" s="29"/>
      <c r="B54" s="29"/>
      <c r="C54" s="156"/>
      <c r="D54" s="157"/>
      <c r="E54" s="29"/>
      <c r="F54" s="29"/>
      <c r="K54" s="184">
        <f>SUM(K43:K52,K37:K41,K32:K35)</f>
        <v>14873.000000000004</v>
      </c>
      <c r="L54" s="121"/>
      <c r="M54" s="107"/>
      <c r="N54" s="107"/>
      <c r="O54" s="107"/>
      <c r="P54" s="107"/>
      <c r="Q54" s="107"/>
      <c r="R54" s="107"/>
      <c r="S54" s="121"/>
      <c r="T54" s="107"/>
      <c r="U54" s="107"/>
      <c r="V54" s="121"/>
      <c r="W54" s="107"/>
      <c r="X54" s="107"/>
      <c r="Y54" s="107"/>
      <c r="Z54" s="121"/>
      <c r="AA54" s="122"/>
      <c r="AB54" s="125"/>
      <c r="AC54" s="125"/>
      <c r="AD54" s="125"/>
      <c r="AE54" s="125"/>
      <c r="AF54" s="125"/>
      <c r="AG54" s="110">
        <f t="shared" si="10"/>
        <v>0</v>
      </c>
      <c r="AH54" s="91">
        <f t="shared" si="1"/>
        <v>0</v>
      </c>
      <c r="AI54" s="126"/>
      <c r="AJ54" s="16">
        <f>AI54*D54</f>
        <v>0</v>
      </c>
    </row>
    <row r="55" spans="1:36" s="16" customFormat="1" ht="24.75" customHeight="1" hidden="1">
      <c r="A55" s="29"/>
      <c r="B55" s="29"/>
      <c r="C55" s="156"/>
      <c r="D55" s="157"/>
      <c r="E55" s="29"/>
      <c r="F55" s="29"/>
      <c r="L55" s="121"/>
      <c r="M55" s="107"/>
      <c r="N55" s="107"/>
      <c r="O55" s="107"/>
      <c r="P55" s="107"/>
      <c r="Q55" s="107"/>
      <c r="R55" s="107"/>
      <c r="S55" s="121"/>
      <c r="T55" s="107"/>
      <c r="U55" s="107"/>
      <c r="V55" s="121"/>
      <c r="W55" s="107"/>
      <c r="X55" s="107"/>
      <c r="Y55" s="107"/>
      <c r="Z55" s="121"/>
      <c r="AA55" s="122"/>
      <c r="AB55" s="125"/>
      <c r="AC55" s="125"/>
      <c r="AD55" s="125"/>
      <c r="AE55" s="125"/>
      <c r="AF55" s="125"/>
      <c r="AG55" s="110">
        <f t="shared" si="10"/>
        <v>0</v>
      </c>
      <c r="AH55" s="91">
        <f t="shared" si="1"/>
        <v>0</v>
      </c>
      <c r="AI55" s="126"/>
      <c r="AJ55" s="16">
        <f>AI55*D55</f>
        <v>0</v>
      </c>
    </row>
    <row r="56" spans="1:35" s="16" customFormat="1" ht="29.25" customHeight="1">
      <c r="A56" s="26"/>
      <c r="B56" s="26"/>
      <c r="C56" s="96" t="s">
        <v>141</v>
      </c>
      <c r="D56" s="1"/>
      <c r="E56" s="89"/>
      <c r="F56" s="90"/>
      <c r="G56" s="158" t="s">
        <v>218</v>
      </c>
      <c r="H56" s="91"/>
      <c r="I56" s="91"/>
      <c r="J56" s="91"/>
      <c r="K56" s="91"/>
      <c r="L56" s="121"/>
      <c r="M56" s="107"/>
      <c r="N56" s="107"/>
      <c r="O56" s="107"/>
      <c r="P56" s="107"/>
      <c r="Q56" s="107"/>
      <c r="R56" s="107"/>
      <c r="S56" s="121"/>
      <c r="T56" s="107"/>
      <c r="U56" s="107"/>
      <c r="V56" s="121"/>
      <c r="W56" s="107"/>
      <c r="X56" s="107"/>
      <c r="Y56" s="107"/>
      <c r="Z56" s="121"/>
      <c r="AA56" s="122"/>
      <c r="AB56" s="125"/>
      <c r="AC56" s="125"/>
      <c r="AD56" s="125"/>
      <c r="AE56" s="125"/>
      <c r="AF56" s="125"/>
      <c r="AG56" s="110">
        <f t="shared" si="10"/>
        <v>0</v>
      </c>
      <c r="AH56" s="91">
        <f t="shared" si="1"/>
        <v>0</v>
      </c>
      <c r="AI56" s="126"/>
    </row>
    <row r="57" spans="1:35" s="16" customFormat="1" ht="23.25" customHeight="1">
      <c r="A57" s="26"/>
      <c r="B57" s="26"/>
      <c r="C57" s="26"/>
      <c r="D57" s="26"/>
      <c r="E57" s="89"/>
      <c r="F57" s="90"/>
      <c r="G57" s="91"/>
      <c r="H57" s="91"/>
      <c r="I57" s="91"/>
      <c r="J57" s="91"/>
      <c r="K57" s="91"/>
      <c r="L57" s="121"/>
      <c r="M57" s="107"/>
      <c r="N57" s="107"/>
      <c r="O57" s="107"/>
      <c r="P57" s="107"/>
      <c r="Q57" s="107"/>
      <c r="R57" s="107"/>
      <c r="S57" s="121"/>
      <c r="T57" s="107"/>
      <c r="U57" s="107"/>
      <c r="V57" s="121"/>
      <c r="W57" s="107"/>
      <c r="X57" s="107"/>
      <c r="Y57" s="107"/>
      <c r="Z57" s="121"/>
      <c r="AA57" s="122"/>
      <c r="AB57" s="125"/>
      <c r="AC57" s="125"/>
      <c r="AD57" s="125"/>
      <c r="AE57" s="125"/>
      <c r="AF57" s="125"/>
      <c r="AG57" s="110">
        <f t="shared" si="10"/>
        <v>0</v>
      </c>
      <c r="AH57" s="91"/>
      <c r="AI57" s="126"/>
    </row>
    <row r="58" spans="1:35" s="16" customFormat="1" ht="39" customHeight="1">
      <c r="A58" s="98" t="s">
        <v>94</v>
      </c>
      <c r="B58" s="98"/>
      <c r="C58" s="99" t="s">
        <v>96</v>
      </c>
      <c r="D58" s="100" t="s">
        <v>97</v>
      </c>
      <c r="E58" s="101" t="s">
        <v>98</v>
      </c>
      <c r="F58" s="102"/>
      <c r="G58" s="103" t="s">
        <v>100</v>
      </c>
      <c r="H58" s="104" t="s">
        <v>229</v>
      </c>
      <c r="I58" s="103" t="s">
        <v>101</v>
      </c>
      <c r="J58" s="104" t="s">
        <v>102</v>
      </c>
      <c r="K58" s="103" t="s">
        <v>230</v>
      </c>
      <c r="L58" s="121"/>
      <c r="M58" s="107"/>
      <c r="N58" s="107"/>
      <c r="O58" s="107"/>
      <c r="P58" s="107"/>
      <c r="Q58" s="107"/>
      <c r="R58" s="107"/>
      <c r="S58" s="121"/>
      <c r="T58" s="107"/>
      <c r="U58" s="107"/>
      <c r="V58" s="121"/>
      <c r="W58" s="107"/>
      <c r="X58" s="107"/>
      <c r="Y58" s="107"/>
      <c r="Z58" s="121"/>
      <c r="AA58" s="122"/>
      <c r="AB58" s="125"/>
      <c r="AC58" s="125"/>
      <c r="AD58" s="125"/>
      <c r="AE58" s="125"/>
      <c r="AF58" s="125"/>
      <c r="AG58" s="110">
        <f t="shared" si="10"/>
        <v>0</v>
      </c>
      <c r="AH58" s="91">
        <f t="shared" si="1"/>
        <v>0</v>
      </c>
      <c r="AI58" s="126"/>
    </row>
    <row r="59" spans="1:35" s="16" customFormat="1" ht="30" customHeight="1">
      <c r="A59" s="170"/>
      <c r="B59" s="171"/>
      <c r="C59" s="172" t="s">
        <v>179</v>
      </c>
      <c r="D59" s="173" t="s">
        <v>147</v>
      </c>
      <c r="E59" s="171"/>
      <c r="F59" s="171"/>
      <c r="G59" s="175"/>
      <c r="H59" s="175"/>
      <c r="I59" s="175"/>
      <c r="J59" s="175"/>
      <c r="K59" s="175"/>
      <c r="L59" s="121"/>
      <c r="M59" s="107"/>
      <c r="N59" s="107"/>
      <c r="O59" s="107"/>
      <c r="P59" s="107"/>
      <c r="Q59" s="107"/>
      <c r="R59" s="107"/>
      <c r="S59" s="121"/>
      <c r="T59" s="107"/>
      <c r="U59" s="107"/>
      <c r="V59" s="121"/>
      <c r="W59" s="107"/>
      <c r="X59" s="107"/>
      <c r="Y59" s="107"/>
      <c r="Z59" s="121"/>
      <c r="AA59" s="122"/>
      <c r="AB59" s="125"/>
      <c r="AC59" s="125"/>
      <c r="AD59" s="125"/>
      <c r="AE59" s="125"/>
      <c r="AF59" s="125"/>
      <c r="AG59" s="110">
        <f t="shared" si="10"/>
        <v>0</v>
      </c>
      <c r="AH59" s="91">
        <f t="shared" si="1"/>
        <v>0</v>
      </c>
      <c r="AI59" s="126"/>
    </row>
    <row r="60" spans="1:35" s="16" customFormat="1" ht="25.5" customHeight="1">
      <c r="A60" s="161" t="s">
        <v>279</v>
      </c>
      <c r="B60" s="161"/>
      <c r="C60" s="185" t="s">
        <v>180</v>
      </c>
      <c r="D60" s="178" t="s">
        <v>181</v>
      </c>
      <c r="E60" s="114">
        <v>30</v>
      </c>
      <c r="F60" s="186"/>
      <c r="G60" s="177">
        <v>40</v>
      </c>
      <c r="H60" s="117">
        <v>1200</v>
      </c>
      <c r="I60" s="178">
        <v>7</v>
      </c>
      <c r="J60" s="119">
        <v>42.8</v>
      </c>
      <c r="K60" s="179">
        <v>1284</v>
      </c>
      <c r="L60" s="121"/>
      <c r="M60" s="107"/>
      <c r="N60" s="107"/>
      <c r="O60" s="107">
        <v>1</v>
      </c>
      <c r="P60" s="107"/>
      <c r="Q60" s="107"/>
      <c r="R60" s="107"/>
      <c r="S60" s="121"/>
      <c r="T60" s="107"/>
      <c r="U60" s="107"/>
      <c r="V60" s="121"/>
      <c r="W60" s="107"/>
      <c r="X60" s="107"/>
      <c r="Y60" s="107"/>
      <c r="Z60" s="121"/>
      <c r="AA60" s="122"/>
      <c r="AB60" s="125"/>
      <c r="AC60" s="125"/>
      <c r="AD60" s="125"/>
      <c r="AE60" s="125">
        <v>1</v>
      </c>
      <c r="AF60" s="125"/>
      <c r="AG60" s="110">
        <f t="shared" si="10"/>
        <v>1</v>
      </c>
      <c r="AH60" s="91">
        <f t="shared" si="1"/>
        <v>492.2</v>
      </c>
      <c r="AI60" s="126">
        <f aca="true" t="shared" si="12" ref="AI60:AI70">SUM(L60:X60)</f>
        <v>1</v>
      </c>
    </row>
    <row r="61" spans="1:35" s="16" customFormat="1" ht="25.5" customHeight="1">
      <c r="A61" s="161" t="s">
        <v>280</v>
      </c>
      <c r="B61" s="161">
        <v>2054442</v>
      </c>
      <c r="C61" s="180" t="s">
        <v>182</v>
      </c>
      <c r="D61" s="143" t="s">
        <v>183</v>
      </c>
      <c r="E61" s="140">
        <v>45</v>
      </c>
      <c r="F61" s="187"/>
      <c r="G61" s="141">
        <v>92</v>
      </c>
      <c r="H61" s="142">
        <v>4140</v>
      </c>
      <c r="I61" s="143">
        <v>7</v>
      </c>
      <c r="J61" s="144">
        <v>98.44</v>
      </c>
      <c r="K61" s="160">
        <v>4429.8</v>
      </c>
      <c r="L61" s="121"/>
      <c r="M61" s="107"/>
      <c r="N61" s="107"/>
      <c r="O61" s="107">
        <v>2</v>
      </c>
      <c r="P61" s="107">
        <v>5</v>
      </c>
      <c r="Q61" s="107"/>
      <c r="R61" s="107">
        <v>4</v>
      </c>
      <c r="S61" s="121">
        <v>1</v>
      </c>
      <c r="T61" s="107"/>
      <c r="U61" s="107">
        <v>4</v>
      </c>
      <c r="V61" s="121"/>
      <c r="W61" s="107"/>
      <c r="X61" s="107"/>
      <c r="Y61" s="107">
        <v>5</v>
      </c>
      <c r="Z61" s="121"/>
      <c r="AA61" s="122"/>
      <c r="AB61" s="125"/>
      <c r="AC61" s="125"/>
      <c r="AD61" s="125"/>
      <c r="AE61" s="125">
        <v>4</v>
      </c>
      <c r="AF61" s="125"/>
      <c r="AG61" s="110">
        <f t="shared" si="10"/>
        <v>21</v>
      </c>
      <c r="AH61" s="91">
        <f t="shared" si="1"/>
        <v>0</v>
      </c>
      <c r="AI61" s="126">
        <f t="shared" si="12"/>
        <v>16</v>
      </c>
    </row>
    <row r="62" spans="1:35" s="16" customFormat="1" ht="25.5" customHeight="1">
      <c r="A62" s="161" t="s">
        <v>281</v>
      </c>
      <c r="B62" s="161"/>
      <c r="C62" s="180" t="s">
        <v>184</v>
      </c>
      <c r="D62" s="143" t="s">
        <v>185</v>
      </c>
      <c r="E62" s="140">
        <v>1</v>
      </c>
      <c r="F62" s="187"/>
      <c r="G62" s="141">
        <v>128</v>
      </c>
      <c r="H62" s="142">
        <v>128</v>
      </c>
      <c r="I62" s="143">
        <v>7</v>
      </c>
      <c r="J62" s="144">
        <v>136.96</v>
      </c>
      <c r="K62" s="160">
        <v>136.96</v>
      </c>
      <c r="L62" s="121"/>
      <c r="M62" s="107"/>
      <c r="N62" s="107"/>
      <c r="O62" s="107">
        <v>1</v>
      </c>
      <c r="P62" s="107"/>
      <c r="Q62" s="107"/>
      <c r="R62" s="107"/>
      <c r="S62" s="121"/>
      <c r="T62" s="107"/>
      <c r="U62" s="107"/>
      <c r="V62" s="121"/>
      <c r="W62" s="107"/>
      <c r="X62" s="107"/>
      <c r="Y62" s="107"/>
      <c r="Z62" s="121"/>
      <c r="AA62" s="122"/>
      <c r="AB62" s="125"/>
      <c r="AC62" s="125"/>
      <c r="AD62" s="125"/>
      <c r="AE62" s="125"/>
      <c r="AF62" s="125"/>
      <c r="AG62" s="110">
        <f t="shared" si="10"/>
        <v>1</v>
      </c>
      <c r="AH62" s="91">
        <f t="shared" si="1"/>
        <v>0</v>
      </c>
      <c r="AI62" s="126">
        <f t="shared" si="12"/>
        <v>1</v>
      </c>
    </row>
    <row r="63" spans="1:35" s="16" customFormat="1" ht="25.5" customHeight="1">
      <c r="A63" s="137" t="s">
        <v>282</v>
      </c>
      <c r="B63" s="137"/>
      <c r="C63" s="180" t="s">
        <v>186</v>
      </c>
      <c r="D63" s="143" t="s">
        <v>187</v>
      </c>
      <c r="E63" s="140">
        <v>10</v>
      </c>
      <c r="F63" s="187"/>
      <c r="G63" s="141">
        <v>335</v>
      </c>
      <c r="H63" s="142">
        <v>3350</v>
      </c>
      <c r="I63" s="143">
        <v>7</v>
      </c>
      <c r="J63" s="144">
        <v>358.45</v>
      </c>
      <c r="K63" s="160">
        <v>3584.5</v>
      </c>
      <c r="L63" s="121"/>
      <c r="M63" s="107">
        <v>1</v>
      </c>
      <c r="N63" s="107"/>
      <c r="O63" s="107"/>
      <c r="P63" s="107"/>
      <c r="Q63" s="107"/>
      <c r="R63" s="107">
        <v>1</v>
      </c>
      <c r="S63" s="121"/>
      <c r="T63" s="107"/>
      <c r="U63" s="107"/>
      <c r="V63" s="121"/>
      <c r="W63" s="107"/>
      <c r="X63" s="107">
        <v>1</v>
      </c>
      <c r="Y63" s="107"/>
      <c r="Z63" s="121"/>
      <c r="AA63" s="122"/>
      <c r="AB63" s="125"/>
      <c r="AC63" s="125"/>
      <c r="AD63" s="125"/>
      <c r="AE63" s="125">
        <v>1</v>
      </c>
      <c r="AF63" s="125"/>
      <c r="AG63" s="110">
        <f t="shared" si="10"/>
        <v>3</v>
      </c>
      <c r="AH63" s="91">
        <f t="shared" si="1"/>
        <v>0</v>
      </c>
      <c r="AI63" s="126">
        <f t="shared" si="12"/>
        <v>3</v>
      </c>
    </row>
    <row r="64" spans="1:35" s="16" customFormat="1" ht="25.5" customHeight="1">
      <c r="A64" s="161" t="s">
        <v>283</v>
      </c>
      <c r="B64" s="161"/>
      <c r="C64" s="180" t="s">
        <v>188</v>
      </c>
      <c r="D64" s="143" t="s">
        <v>189</v>
      </c>
      <c r="E64" s="140">
        <v>1</v>
      </c>
      <c r="F64" s="187"/>
      <c r="G64" s="141">
        <v>528</v>
      </c>
      <c r="H64" s="142">
        <v>528</v>
      </c>
      <c r="I64" s="143">
        <v>22</v>
      </c>
      <c r="J64" s="144">
        <v>644.16</v>
      </c>
      <c r="K64" s="160">
        <v>644.16</v>
      </c>
      <c r="L64" s="121"/>
      <c r="M64" s="107"/>
      <c r="N64" s="107"/>
      <c r="O64" s="107"/>
      <c r="P64" s="107"/>
      <c r="Q64" s="107"/>
      <c r="R64" s="107"/>
      <c r="S64" s="121"/>
      <c r="T64" s="107"/>
      <c r="U64" s="107"/>
      <c r="V64" s="121"/>
      <c r="W64" s="107"/>
      <c r="X64" s="107"/>
      <c r="Y64" s="107"/>
      <c r="Z64" s="121"/>
      <c r="AA64" s="122"/>
      <c r="AB64" s="125"/>
      <c r="AC64" s="125"/>
      <c r="AD64" s="125"/>
      <c r="AE64" s="125"/>
      <c r="AF64" s="125"/>
      <c r="AG64" s="110">
        <f t="shared" si="10"/>
        <v>0</v>
      </c>
      <c r="AH64" s="91">
        <f t="shared" si="1"/>
        <v>485.56</v>
      </c>
      <c r="AI64" s="126">
        <f t="shared" si="12"/>
        <v>0</v>
      </c>
    </row>
    <row r="65" spans="1:35" s="16" customFormat="1" ht="25.5" customHeight="1">
      <c r="A65" s="137" t="s">
        <v>284</v>
      </c>
      <c r="B65" s="137"/>
      <c r="C65" s="180" t="s">
        <v>190</v>
      </c>
      <c r="D65" s="143" t="s">
        <v>260</v>
      </c>
      <c r="E65" s="140">
        <v>4</v>
      </c>
      <c r="F65" s="187"/>
      <c r="G65" s="141">
        <v>398</v>
      </c>
      <c r="H65" s="142">
        <v>1592</v>
      </c>
      <c r="I65" s="143">
        <v>22</v>
      </c>
      <c r="J65" s="144">
        <v>485.56</v>
      </c>
      <c r="K65" s="160">
        <v>1942.24</v>
      </c>
      <c r="L65" s="121"/>
      <c r="M65" s="107"/>
      <c r="N65" s="107"/>
      <c r="O65" s="107"/>
      <c r="P65" s="107">
        <v>1</v>
      </c>
      <c r="Q65" s="107"/>
      <c r="R65" s="107"/>
      <c r="S65" s="121"/>
      <c r="T65" s="107"/>
      <c r="U65" s="107"/>
      <c r="V65" s="121"/>
      <c r="W65" s="107"/>
      <c r="X65" s="107"/>
      <c r="Y65" s="107"/>
      <c r="Z65" s="121"/>
      <c r="AA65" s="122"/>
      <c r="AB65" s="125"/>
      <c r="AC65" s="125"/>
      <c r="AD65" s="125"/>
      <c r="AE65" s="125"/>
      <c r="AF65" s="125"/>
      <c r="AG65" s="110">
        <f t="shared" si="10"/>
        <v>1</v>
      </c>
      <c r="AH65" s="91">
        <f t="shared" si="1"/>
        <v>0</v>
      </c>
      <c r="AI65" s="126">
        <f t="shared" si="12"/>
        <v>1</v>
      </c>
    </row>
    <row r="66" spans="1:35" s="16" customFormat="1" ht="25.5" customHeight="1">
      <c r="A66" s="161" t="s">
        <v>285</v>
      </c>
      <c r="B66" s="161"/>
      <c r="C66" s="180" t="s">
        <v>191</v>
      </c>
      <c r="D66" s="143" t="s">
        <v>185</v>
      </c>
      <c r="E66" s="140">
        <v>11</v>
      </c>
      <c r="F66" s="187"/>
      <c r="G66" s="141">
        <v>103</v>
      </c>
      <c r="H66" s="142">
        <v>1133</v>
      </c>
      <c r="I66" s="143">
        <v>7</v>
      </c>
      <c r="J66" s="144">
        <v>110.21</v>
      </c>
      <c r="K66" s="160">
        <v>1212.31</v>
      </c>
      <c r="L66" s="121"/>
      <c r="M66" s="107"/>
      <c r="N66" s="107"/>
      <c r="O66" s="107"/>
      <c r="P66" s="107"/>
      <c r="Q66" s="107"/>
      <c r="R66" s="107"/>
      <c r="S66" s="121"/>
      <c r="T66" s="107"/>
      <c r="U66" s="107"/>
      <c r="V66" s="121"/>
      <c r="W66" s="107"/>
      <c r="X66" s="107"/>
      <c r="Y66" s="107"/>
      <c r="Z66" s="121"/>
      <c r="AA66" s="122"/>
      <c r="AB66" s="125"/>
      <c r="AC66" s="125"/>
      <c r="AD66" s="125"/>
      <c r="AE66" s="125"/>
      <c r="AF66" s="125"/>
      <c r="AG66" s="110">
        <f t="shared" si="10"/>
        <v>0</v>
      </c>
      <c r="AH66" s="91">
        <f t="shared" si="1"/>
        <v>0</v>
      </c>
      <c r="AI66" s="126">
        <f t="shared" si="12"/>
        <v>0</v>
      </c>
    </row>
    <row r="67" spans="1:35" s="16" customFormat="1" ht="25.5" customHeight="1">
      <c r="A67" s="137" t="s">
        <v>286</v>
      </c>
      <c r="B67" s="137"/>
      <c r="C67" s="180" t="s">
        <v>192</v>
      </c>
      <c r="D67" s="143" t="s">
        <v>193</v>
      </c>
      <c r="E67" s="140">
        <v>9</v>
      </c>
      <c r="F67" s="187"/>
      <c r="G67" s="141">
        <v>1750</v>
      </c>
      <c r="H67" s="142">
        <v>15750</v>
      </c>
      <c r="I67" s="143">
        <v>7</v>
      </c>
      <c r="J67" s="144">
        <v>1872.5</v>
      </c>
      <c r="K67" s="160">
        <v>16852.5</v>
      </c>
      <c r="L67" s="121"/>
      <c r="M67" s="107"/>
      <c r="N67" s="107"/>
      <c r="O67" s="107"/>
      <c r="P67" s="107"/>
      <c r="Q67" s="107"/>
      <c r="R67" s="107"/>
      <c r="S67" s="121"/>
      <c r="T67" s="107"/>
      <c r="U67" s="107"/>
      <c r="V67" s="121"/>
      <c r="W67" s="107"/>
      <c r="X67" s="107"/>
      <c r="Y67" s="107">
        <v>1</v>
      </c>
      <c r="Z67" s="121"/>
      <c r="AA67" s="122"/>
      <c r="AB67" s="125"/>
      <c r="AC67" s="125"/>
      <c r="AD67" s="125"/>
      <c r="AE67" s="125">
        <v>1</v>
      </c>
      <c r="AF67" s="125"/>
      <c r="AG67" s="110">
        <f>SUM(L67:AC67)</f>
        <v>1</v>
      </c>
      <c r="AH67" s="91">
        <f t="shared" si="1"/>
        <v>0</v>
      </c>
      <c r="AI67" s="126">
        <f t="shared" si="12"/>
        <v>0</v>
      </c>
    </row>
    <row r="68" spans="1:35" s="16" customFormat="1" ht="25.5" customHeight="1">
      <c r="A68" s="161" t="s">
        <v>287</v>
      </c>
      <c r="B68" s="161"/>
      <c r="C68" s="180" t="s">
        <v>194</v>
      </c>
      <c r="D68" s="143" t="s">
        <v>195</v>
      </c>
      <c r="E68" s="140">
        <v>2</v>
      </c>
      <c r="F68" s="187"/>
      <c r="G68" s="141">
        <v>1845</v>
      </c>
      <c r="H68" s="142">
        <v>3690</v>
      </c>
      <c r="I68" s="143">
        <v>22</v>
      </c>
      <c r="J68" s="144">
        <v>2250.9</v>
      </c>
      <c r="K68" s="160">
        <v>4501.8</v>
      </c>
      <c r="L68" s="121"/>
      <c r="M68" s="107"/>
      <c r="N68" s="107"/>
      <c r="O68" s="107"/>
      <c r="P68" s="107"/>
      <c r="Q68" s="107"/>
      <c r="R68" s="107"/>
      <c r="S68" s="121"/>
      <c r="T68" s="107"/>
      <c r="U68" s="107"/>
      <c r="V68" s="121"/>
      <c r="W68" s="107"/>
      <c r="X68" s="107"/>
      <c r="Y68" s="107"/>
      <c r="Z68" s="121"/>
      <c r="AA68" s="122"/>
      <c r="AB68" s="125"/>
      <c r="AC68" s="125"/>
      <c r="AD68" s="125"/>
      <c r="AE68" s="125"/>
      <c r="AF68" s="125"/>
      <c r="AG68" s="110">
        <f>SUM(L68:AC68)</f>
        <v>0</v>
      </c>
      <c r="AH68" s="91">
        <f>P69*J69</f>
        <v>0</v>
      </c>
      <c r="AI68" s="126">
        <f t="shared" si="12"/>
        <v>0</v>
      </c>
    </row>
    <row r="69" spans="1:35" s="16" customFormat="1" ht="25.5" customHeight="1">
      <c r="A69" s="161" t="s">
        <v>288</v>
      </c>
      <c r="B69" s="161"/>
      <c r="C69" s="188" t="s">
        <v>196</v>
      </c>
      <c r="D69" s="139" t="s">
        <v>197</v>
      </c>
      <c r="E69" s="140">
        <v>1</v>
      </c>
      <c r="F69" s="187"/>
      <c r="G69" s="141">
        <v>137</v>
      </c>
      <c r="H69" s="142">
        <v>137</v>
      </c>
      <c r="I69" s="143">
        <v>7</v>
      </c>
      <c r="J69" s="144">
        <v>146.59</v>
      </c>
      <c r="K69" s="160">
        <v>146.59</v>
      </c>
      <c r="L69" s="121"/>
      <c r="M69" s="107"/>
      <c r="N69" s="107"/>
      <c r="O69" s="107"/>
      <c r="P69" s="107"/>
      <c r="Q69" s="107"/>
      <c r="R69" s="107"/>
      <c r="S69" s="121"/>
      <c r="T69" s="107"/>
      <c r="U69" s="107"/>
      <c r="V69" s="121"/>
      <c r="W69" s="107"/>
      <c r="X69" s="107"/>
      <c r="Y69" s="107"/>
      <c r="Z69" s="121"/>
      <c r="AA69" s="122"/>
      <c r="AB69" s="125"/>
      <c r="AC69" s="125"/>
      <c r="AD69" s="125"/>
      <c r="AE69" s="125"/>
      <c r="AF69" s="125"/>
      <c r="AG69" s="110">
        <f>SUM(L69:AC69)</f>
        <v>0</v>
      </c>
      <c r="AH69" s="91">
        <f>P70*J70</f>
        <v>0</v>
      </c>
      <c r="AI69" s="126">
        <f t="shared" si="12"/>
        <v>0</v>
      </c>
    </row>
    <row r="70" spans="1:35" s="16" customFormat="1" ht="25.5" customHeight="1">
      <c r="A70" s="146" t="s">
        <v>289</v>
      </c>
      <c r="B70" s="146"/>
      <c r="C70" s="189" t="s">
        <v>198</v>
      </c>
      <c r="D70" s="190" t="s">
        <v>199</v>
      </c>
      <c r="E70" s="149">
        <v>2</v>
      </c>
      <c r="F70" s="191"/>
      <c r="G70" s="150">
        <v>37</v>
      </c>
      <c r="H70" s="151">
        <v>74</v>
      </c>
      <c r="I70" s="152">
        <v>7</v>
      </c>
      <c r="J70" s="153">
        <v>39.59</v>
      </c>
      <c r="K70" s="183">
        <v>79.18</v>
      </c>
      <c r="L70" s="121"/>
      <c r="M70" s="107"/>
      <c r="N70" s="107"/>
      <c r="O70" s="107">
        <v>1</v>
      </c>
      <c r="P70" s="107"/>
      <c r="Q70" s="107"/>
      <c r="R70" s="107"/>
      <c r="S70" s="121"/>
      <c r="T70" s="107"/>
      <c r="U70" s="107"/>
      <c r="V70" s="121">
        <v>1</v>
      </c>
      <c r="W70" s="107"/>
      <c r="X70" s="107"/>
      <c r="Y70" s="107"/>
      <c r="Z70" s="121"/>
      <c r="AA70" s="122"/>
      <c r="AB70" s="125"/>
      <c r="AC70" s="125"/>
      <c r="AD70" s="125"/>
      <c r="AE70" s="125"/>
      <c r="AF70" s="125">
        <v>1</v>
      </c>
      <c r="AG70" s="110">
        <f>SUM(L70:AC70)</f>
        <v>2</v>
      </c>
      <c r="AH70" s="91">
        <f>P71*J71</f>
        <v>0</v>
      </c>
      <c r="AI70" s="126">
        <f t="shared" si="12"/>
        <v>2</v>
      </c>
    </row>
    <row r="71" spans="1:34" ht="22.5" customHeight="1">
      <c r="A71" s="22"/>
      <c r="B71" s="22"/>
      <c r="C71" s="1"/>
      <c r="D71" s="1"/>
      <c r="E71" s="1"/>
      <c r="F71" s="23"/>
      <c r="AH71" s="91">
        <f>SUM(AH3:AH70)</f>
        <v>9602.61</v>
      </c>
    </row>
    <row r="72" spans="1:8" ht="22.5" customHeight="1">
      <c r="A72" s="22"/>
      <c r="B72" s="22" t="s">
        <v>200</v>
      </c>
      <c r="C72" s="1"/>
      <c r="D72" s="1"/>
      <c r="E72" s="1"/>
      <c r="F72" s="23"/>
      <c r="H72" s="192">
        <f>SUM(H60:H70,H43:H52,H37:H41,H32:H35,H4:H22)</f>
        <v>97758.2</v>
      </c>
    </row>
    <row r="73" spans="2:35" s="31" customFormat="1" ht="21.75" customHeight="1">
      <c r="B73" s="31" t="s">
        <v>201</v>
      </c>
      <c r="C73" s="193"/>
      <c r="D73" s="55"/>
      <c r="E73" s="55"/>
      <c r="F73" s="16"/>
      <c r="M73" s="32"/>
      <c r="N73" s="32"/>
      <c r="O73" s="32"/>
      <c r="P73" s="29"/>
      <c r="Q73" s="32"/>
      <c r="R73" s="32"/>
      <c r="T73" s="32"/>
      <c r="U73" s="32"/>
      <c r="W73" s="32"/>
      <c r="X73" s="32"/>
      <c r="Y73" s="32"/>
      <c r="AA73" s="194"/>
      <c r="AB73" s="195"/>
      <c r="AC73" s="195"/>
      <c r="AD73" s="195"/>
      <c r="AE73" s="195"/>
      <c r="AF73" s="195"/>
      <c r="AG73" s="196"/>
      <c r="AI73" s="197"/>
    </row>
    <row r="74" spans="3:11" ht="21.75" customHeight="1">
      <c r="C74" s="18"/>
      <c r="D74" s="1"/>
      <c r="E74" s="1"/>
      <c r="F74" s="23"/>
      <c r="K74" s="192"/>
    </row>
    <row r="75" spans="3:12" ht="21.75" customHeight="1">
      <c r="C75" s="193"/>
      <c r="D75" s="1"/>
      <c r="E75" s="1"/>
      <c r="F75" s="23"/>
      <c r="I75" s="31"/>
      <c r="J75" s="31"/>
      <c r="K75" s="198"/>
      <c r="L75" s="31"/>
    </row>
    <row r="76" spans="3:12" ht="21.75" customHeight="1">
      <c r="C76" s="193"/>
      <c r="D76" s="1"/>
      <c r="E76" s="1"/>
      <c r="F76" s="23"/>
      <c r="I76" s="31"/>
      <c r="J76" s="31"/>
      <c r="K76" s="198"/>
      <c r="L76" s="31"/>
    </row>
    <row r="77" spans="3:12" ht="21.75" customHeight="1">
      <c r="C77" s="193"/>
      <c r="D77" s="1"/>
      <c r="E77" s="1"/>
      <c r="F77" s="23"/>
      <c r="I77" s="31"/>
      <c r="J77" s="31"/>
      <c r="K77" s="198"/>
      <c r="L77" s="31"/>
    </row>
    <row r="78" spans="4:35" s="31" customFormat="1" ht="19.5" customHeight="1">
      <c r="D78" s="55"/>
      <c r="E78" s="55"/>
      <c r="F78" s="16"/>
      <c r="K78" s="199">
        <f>SUM(K74,K54,K24)</f>
        <v>70658.73000000001</v>
      </c>
      <c r="M78" s="32"/>
      <c r="N78" s="32"/>
      <c r="O78" s="32"/>
      <c r="P78" s="29"/>
      <c r="Q78" s="32"/>
      <c r="R78" s="32"/>
      <c r="T78" s="32"/>
      <c r="U78" s="32"/>
      <c r="W78" s="32"/>
      <c r="X78" s="32"/>
      <c r="Y78" s="32"/>
      <c r="AA78" s="194"/>
      <c r="AB78" s="195"/>
      <c r="AC78" s="195"/>
      <c r="AD78" s="195"/>
      <c r="AE78" s="195"/>
      <c r="AF78" s="195"/>
      <c r="AG78" s="196"/>
      <c r="AI78" s="197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im. St. Leszczynskiego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rignaszak</dc:creator>
  <cp:keywords/>
  <dc:description/>
  <cp:lastModifiedBy>Remigiusz Ignaszak</cp:lastModifiedBy>
  <cp:lastPrinted>2019-06-11T07:00:28Z</cp:lastPrinted>
  <dcterms:created xsi:type="dcterms:W3CDTF">2016-11-17T07:41:15Z</dcterms:created>
  <dcterms:modified xsi:type="dcterms:W3CDTF">2019-06-19T12:12:18Z</dcterms:modified>
  <cp:category/>
  <cp:version/>
  <cp:contentType/>
  <cp:contentStatus/>
</cp:coreProperties>
</file>